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.nentwich\Desktop\"/>
    </mc:Choice>
  </mc:AlternateContent>
  <xr:revisionPtr revIDLastSave="0" documentId="13_ncr:1_{0FEBB2A5-9310-416E-8D62-7B77F26D1405}" xr6:coauthVersionLast="45" xr6:coauthVersionMax="45" xr10:uidLastSave="{00000000-0000-0000-0000-000000000000}"/>
  <bookViews>
    <workbookView xWindow="-120" yWindow="-120" windowWidth="29040" windowHeight="15840" tabRatio="455" activeTab="2" xr2:uid="{00000000-000D-0000-FFFF-FFFF00000000}"/>
  </bookViews>
  <sheets>
    <sheet name="Kategorie" sheetId="20" r:id="rId1"/>
    <sheet name="Rok" sheetId="33" r:id="rId2"/>
    <sheet name="Miesiace" sheetId="4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3" l="1"/>
  <c r="B16" i="33"/>
  <c r="B17" i="33"/>
  <c r="I182" i="4"/>
  <c r="C10" i="33"/>
  <c r="C11" i="33"/>
  <c r="C12" i="33"/>
  <c r="C13" i="33"/>
  <c r="C14" i="33"/>
  <c r="BI214" i="4"/>
  <c r="I213" i="33" l="1"/>
  <c r="I214" i="33"/>
  <c r="I215" i="33"/>
  <c r="I216" i="33"/>
  <c r="I217" i="33"/>
  <c r="I218" i="33"/>
  <c r="I219" i="33"/>
  <c r="I220" i="33"/>
  <c r="I221" i="33"/>
  <c r="I222" i="33"/>
  <c r="I212" i="33"/>
  <c r="B213" i="33"/>
  <c r="B214" i="33"/>
  <c r="B215" i="33"/>
  <c r="B216" i="33"/>
  <c r="B217" i="33"/>
  <c r="B218" i="33"/>
  <c r="B219" i="33"/>
  <c r="B220" i="33"/>
  <c r="B221" i="33"/>
  <c r="B222" i="33"/>
  <c r="B212" i="33"/>
  <c r="I201" i="33"/>
  <c r="I202" i="33"/>
  <c r="I203" i="33"/>
  <c r="I204" i="33"/>
  <c r="I205" i="33"/>
  <c r="I206" i="33"/>
  <c r="I207" i="33"/>
  <c r="I208" i="33"/>
  <c r="I209" i="33"/>
  <c r="I210" i="33"/>
  <c r="I200" i="33"/>
  <c r="B201" i="33"/>
  <c r="B202" i="33"/>
  <c r="B203" i="33"/>
  <c r="B204" i="33"/>
  <c r="B205" i="33"/>
  <c r="B206" i="33"/>
  <c r="B207" i="33"/>
  <c r="B208" i="33"/>
  <c r="B209" i="33"/>
  <c r="B210" i="33"/>
  <c r="B200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C222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C221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 s="1"/>
  <c r="C220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C219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C218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C217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C216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C215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C214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C213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C210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C209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C208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C207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C206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C205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C204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C203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C202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C201" i="33"/>
  <c r="U200" i="33"/>
  <c r="T200" i="33"/>
  <c r="S200" i="33"/>
  <c r="R200" i="33"/>
  <c r="Q200" i="33"/>
  <c r="P200" i="33"/>
  <c r="O200" i="33"/>
  <c r="N200" i="33"/>
  <c r="M200" i="33"/>
  <c r="L200" i="33"/>
  <c r="K200" i="33"/>
  <c r="C200" i="33"/>
  <c r="B176" i="33"/>
  <c r="B164" i="33"/>
  <c r="CA139" i="4"/>
  <c r="CA140" i="4"/>
  <c r="CA141" i="4"/>
  <c r="CA142" i="4"/>
  <c r="CA143" i="4"/>
  <c r="CA144" i="4"/>
  <c r="CA145" i="4"/>
  <c r="CA146" i="4"/>
  <c r="CA147" i="4"/>
  <c r="CA148" i="4"/>
  <c r="CA79" i="4"/>
  <c r="CA80" i="4"/>
  <c r="CA81" i="4"/>
  <c r="CA82" i="4"/>
  <c r="CA83" i="4"/>
  <c r="CA84" i="4"/>
  <c r="CA85" i="4"/>
  <c r="CA86" i="4"/>
  <c r="CA87" i="4"/>
  <c r="CA88" i="4"/>
  <c r="E115" i="4"/>
  <c r="F115" i="4"/>
  <c r="I115" i="4"/>
  <c r="L115" i="4"/>
  <c r="E116" i="4"/>
  <c r="F116" i="4"/>
  <c r="I116" i="4"/>
  <c r="L116" i="4"/>
  <c r="E127" i="4"/>
  <c r="F127" i="4"/>
  <c r="I127" i="4"/>
  <c r="L127" i="4"/>
  <c r="E128" i="4"/>
  <c r="F128" i="4"/>
  <c r="I128" i="4"/>
  <c r="L128" i="4"/>
  <c r="D203" i="33" l="1"/>
  <c r="F203" i="33" s="1"/>
  <c r="J203" i="33"/>
  <c r="J207" i="33"/>
  <c r="D216" i="33"/>
  <c r="F216" i="33" s="1"/>
  <c r="J205" i="33"/>
  <c r="J206" i="33"/>
  <c r="J208" i="33"/>
  <c r="J215" i="33"/>
  <c r="J216" i="33"/>
  <c r="J217" i="33"/>
  <c r="J218" i="33"/>
  <c r="D220" i="33"/>
  <c r="F220" i="33" s="1"/>
  <c r="D207" i="33"/>
  <c r="F207" i="33" s="1"/>
  <c r="J201" i="33"/>
  <c r="J202" i="33"/>
  <c r="E203" i="33"/>
  <c r="J204" i="33"/>
  <c r="J209" i="33"/>
  <c r="J210" i="33"/>
  <c r="J213" i="33"/>
  <c r="J214" i="33"/>
  <c r="J219" i="33"/>
  <c r="J221" i="33"/>
  <c r="J222" i="33"/>
  <c r="D202" i="33"/>
  <c r="F202" i="33" s="1"/>
  <c r="D206" i="33"/>
  <c r="F206" i="33" s="1"/>
  <c r="D210" i="33"/>
  <c r="F210" i="33" s="1"/>
  <c r="D215" i="33"/>
  <c r="F215" i="33" s="1"/>
  <c r="D219" i="33"/>
  <c r="F219" i="33" s="1"/>
  <c r="D201" i="33"/>
  <c r="F201" i="33" s="1"/>
  <c r="D205" i="33"/>
  <c r="F205" i="33" s="1"/>
  <c r="D209" i="33"/>
  <c r="F209" i="33" s="1"/>
  <c r="D214" i="33"/>
  <c r="F214" i="33" s="1"/>
  <c r="D218" i="33"/>
  <c r="F218" i="33" s="1"/>
  <c r="D222" i="33"/>
  <c r="F222" i="33" s="1"/>
  <c r="D204" i="33"/>
  <c r="D208" i="33"/>
  <c r="D213" i="33"/>
  <c r="D217" i="33"/>
  <c r="D221" i="33"/>
  <c r="B8" i="33"/>
  <c r="I8" i="33"/>
  <c r="B9" i="33"/>
  <c r="C9" i="33"/>
  <c r="I9" i="33"/>
  <c r="K9" i="33"/>
  <c r="L9" i="33"/>
  <c r="M9" i="33"/>
  <c r="N9" i="33"/>
  <c r="O9" i="33"/>
  <c r="P9" i="33"/>
  <c r="Q9" i="33"/>
  <c r="R9" i="33"/>
  <c r="S9" i="33"/>
  <c r="T9" i="33"/>
  <c r="U9" i="33"/>
  <c r="V9" i="33"/>
  <c r="B10" i="33"/>
  <c r="I10" i="33"/>
  <c r="K10" i="33"/>
  <c r="L10" i="33"/>
  <c r="M10" i="33"/>
  <c r="N10" i="33"/>
  <c r="O10" i="33"/>
  <c r="P10" i="33"/>
  <c r="Q10" i="33"/>
  <c r="R10" i="33"/>
  <c r="S10" i="33"/>
  <c r="T10" i="33"/>
  <c r="U10" i="33"/>
  <c r="V10" i="33"/>
  <c r="B11" i="33"/>
  <c r="I11" i="33"/>
  <c r="K11" i="33"/>
  <c r="L11" i="33"/>
  <c r="M11" i="33"/>
  <c r="N11" i="33"/>
  <c r="O11" i="33"/>
  <c r="P11" i="33"/>
  <c r="Q11" i="33"/>
  <c r="R11" i="33"/>
  <c r="S11" i="33"/>
  <c r="T11" i="33"/>
  <c r="U11" i="33"/>
  <c r="V11" i="33"/>
  <c r="B12" i="33"/>
  <c r="I12" i="33"/>
  <c r="K12" i="33"/>
  <c r="L12" i="33"/>
  <c r="M12" i="33"/>
  <c r="N12" i="33"/>
  <c r="O12" i="33"/>
  <c r="P12" i="33"/>
  <c r="Q12" i="33"/>
  <c r="R12" i="33"/>
  <c r="S12" i="33"/>
  <c r="T12" i="33"/>
  <c r="U12" i="33"/>
  <c r="V12" i="33"/>
  <c r="B13" i="33"/>
  <c r="I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B14" i="33"/>
  <c r="I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C15" i="33"/>
  <c r="I15" i="33"/>
  <c r="K15" i="33"/>
  <c r="L15" i="33"/>
  <c r="M15" i="33"/>
  <c r="N15" i="33"/>
  <c r="O15" i="33"/>
  <c r="P15" i="33"/>
  <c r="Q15" i="33"/>
  <c r="R15" i="33"/>
  <c r="S15" i="33"/>
  <c r="T15" i="33"/>
  <c r="U15" i="33"/>
  <c r="V15" i="33"/>
  <c r="C16" i="33"/>
  <c r="I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C17" i="33"/>
  <c r="I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B18" i="33"/>
  <c r="C18" i="33"/>
  <c r="I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B20" i="33"/>
  <c r="I20" i="33"/>
  <c r="B21" i="33"/>
  <c r="C21" i="33"/>
  <c r="I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B22" i="33"/>
  <c r="C22" i="33"/>
  <c r="I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B23" i="33"/>
  <c r="C23" i="33"/>
  <c r="I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B24" i="33"/>
  <c r="C24" i="33"/>
  <c r="I24" i="33"/>
  <c r="K24" i="33"/>
  <c r="L24" i="33"/>
  <c r="M24" i="33"/>
  <c r="N24" i="33"/>
  <c r="O24" i="33"/>
  <c r="P24" i="33"/>
  <c r="Q24" i="33"/>
  <c r="R24" i="33"/>
  <c r="S24" i="33"/>
  <c r="T24" i="33"/>
  <c r="U24" i="33"/>
  <c r="V24" i="33"/>
  <c r="B25" i="33"/>
  <c r="C25" i="33"/>
  <c r="I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B26" i="33"/>
  <c r="C26" i="33"/>
  <c r="I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B27" i="33"/>
  <c r="C27" i="33"/>
  <c r="I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B28" i="33"/>
  <c r="C28" i="33"/>
  <c r="I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B29" i="33"/>
  <c r="C29" i="33"/>
  <c r="I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B30" i="33"/>
  <c r="C30" i="33"/>
  <c r="I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B32" i="33"/>
  <c r="I32" i="33"/>
  <c r="B33" i="33"/>
  <c r="C33" i="33"/>
  <c r="I33" i="33"/>
  <c r="K33" i="33"/>
  <c r="L33" i="33"/>
  <c r="M33" i="33"/>
  <c r="N33" i="33"/>
  <c r="O33" i="33"/>
  <c r="P33" i="33"/>
  <c r="Q33" i="33"/>
  <c r="R33" i="33"/>
  <c r="S33" i="33"/>
  <c r="T33" i="33"/>
  <c r="U33" i="33"/>
  <c r="V33" i="33"/>
  <c r="B34" i="33"/>
  <c r="C34" i="33"/>
  <c r="I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B35" i="33"/>
  <c r="C35" i="33"/>
  <c r="I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B36" i="33"/>
  <c r="C36" i="33"/>
  <c r="I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B37" i="33"/>
  <c r="C37" i="33"/>
  <c r="I37" i="33"/>
  <c r="K37" i="33"/>
  <c r="L37" i="33"/>
  <c r="M37" i="33"/>
  <c r="N37" i="33"/>
  <c r="O37" i="33"/>
  <c r="P37" i="33"/>
  <c r="Q37" i="33"/>
  <c r="R37" i="33"/>
  <c r="S37" i="33"/>
  <c r="T37" i="33"/>
  <c r="U37" i="33"/>
  <c r="V37" i="33"/>
  <c r="B38" i="33"/>
  <c r="C38" i="33"/>
  <c r="I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B39" i="33"/>
  <c r="C39" i="33"/>
  <c r="I39" i="33"/>
  <c r="K39" i="33"/>
  <c r="L39" i="33"/>
  <c r="M39" i="33"/>
  <c r="N39" i="33"/>
  <c r="O39" i="33"/>
  <c r="P39" i="33"/>
  <c r="Q39" i="33"/>
  <c r="R39" i="33"/>
  <c r="S39" i="33"/>
  <c r="T39" i="33"/>
  <c r="U39" i="33"/>
  <c r="V39" i="33"/>
  <c r="B40" i="33"/>
  <c r="C40" i="33"/>
  <c r="I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B41" i="33"/>
  <c r="C41" i="33"/>
  <c r="I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B42" i="33"/>
  <c r="C42" i="33"/>
  <c r="I42" i="33"/>
  <c r="K42" i="33"/>
  <c r="L42" i="33"/>
  <c r="M42" i="33"/>
  <c r="N42" i="33"/>
  <c r="O42" i="33"/>
  <c r="P42" i="33"/>
  <c r="Q42" i="33"/>
  <c r="R42" i="33"/>
  <c r="S42" i="33"/>
  <c r="T42" i="33"/>
  <c r="U42" i="33"/>
  <c r="V42" i="33"/>
  <c r="B44" i="33"/>
  <c r="I44" i="33"/>
  <c r="B45" i="33"/>
  <c r="C45" i="33"/>
  <c r="I45" i="33"/>
  <c r="K45" i="33"/>
  <c r="L45" i="33"/>
  <c r="M45" i="33"/>
  <c r="N45" i="33"/>
  <c r="O45" i="33"/>
  <c r="P45" i="33"/>
  <c r="Q45" i="33"/>
  <c r="R45" i="33"/>
  <c r="S45" i="33"/>
  <c r="T45" i="33"/>
  <c r="U45" i="33"/>
  <c r="V45" i="33"/>
  <c r="B46" i="33"/>
  <c r="C46" i="33"/>
  <c r="I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B47" i="33"/>
  <c r="C47" i="33"/>
  <c r="I47" i="33"/>
  <c r="K47" i="33"/>
  <c r="L47" i="33"/>
  <c r="M47" i="33"/>
  <c r="N47" i="33"/>
  <c r="O47" i="33"/>
  <c r="P47" i="33"/>
  <c r="Q47" i="33"/>
  <c r="R47" i="33"/>
  <c r="S47" i="33"/>
  <c r="T47" i="33"/>
  <c r="U47" i="33"/>
  <c r="V47" i="33"/>
  <c r="B48" i="33"/>
  <c r="C48" i="33"/>
  <c r="I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B49" i="33"/>
  <c r="C49" i="33"/>
  <c r="I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B50" i="33"/>
  <c r="C50" i="33"/>
  <c r="I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B51" i="33"/>
  <c r="C51" i="33"/>
  <c r="I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B52" i="33"/>
  <c r="C52" i="33"/>
  <c r="I52" i="33"/>
  <c r="K52" i="33"/>
  <c r="L52" i="33"/>
  <c r="M52" i="33"/>
  <c r="N52" i="33"/>
  <c r="O52" i="33"/>
  <c r="P52" i="33"/>
  <c r="Q52" i="33"/>
  <c r="R52" i="33"/>
  <c r="S52" i="33"/>
  <c r="T52" i="33"/>
  <c r="U52" i="33"/>
  <c r="V52" i="33"/>
  <c r="B53" i="33"/>
  <c r="C53" i="33"/>
  <c r="I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B54" i="33"/>
  <c r="C54" i="33"/>
  <c r="I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B56" i="33"/>
  <c r="I56" i="33"/>
  <c r="B57" i="33"/>
  <c r="C57" i="33"/>
  <c r="I57" i="33"/>
  <c r="K57" i="33"/>
  <c r="L57" i="33"/>
  <c r="M57" i="33"/>
  <c r="N57" i="33"/>
  <c r="O57" i="33"/>
  <c r="P57" i="33"/>
  <c r="Q57" i="33"/>
  <c r="R57" i="33"/>
  <c r="S57" i="33"/>
  <c r="T57" i="33"/>
  <c r="U57" i="33"/>
  <c r="V57" i="33"/>
  <c r="B58" i="33"/>
  <c r="C58" i="33"/>
  <c r="I58" i="33"/>
  <c r="K58" i="33"/>
  <c r="L58" i="33"/>
  <c r="M58" i="33"/>
  <c r="N58" i="33"/>
  <c r="O58" i="33"/>
  <c r="P58" i="33"/>
  <c r="Q58" i="33"/>
  <c r="R58" i="33"/>
  <c r="S58" i="33"/>
  <c r="T58" i="33"/>
  <c r="U58" i="33"/>
  <c r="V58" i="33"/>
  <c r="B59" i="33"/>
  <c r="C59" i="33"/>
  <c r="I59" i="33"/>
  <c r="K59" i="33"/>
  <c r="L59" i="33"/>
  <c r="M59" i="33"/>
  <c r="N59" i="33"/>
  <c r="O59" i="33"/>
  <c r="P59" i="33"/>
  <c r="Q59" i="33"/>
  <c r="R59" i="33"/>
  <c r="S59" i="33"/>
  <c r="T59" i="33"/>
  <c r="U59" i="33"/>
  <c r="V59" i="33"/>
  <c r="B60" i="33"/>
  <c r="C60" i="33"/>
  <c r="I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B61" i="33"/>
  <c r="C61" i="33"/>
  <c r="I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B62" i="33"/>
  <c r="C62" i="33"/>
  <c r="I62" i="33"/>
  <c r="K62" i="33"/>
  <c r="L62" i="33"/>
  <c r="M62" i="33"/>
  <c r="N62" i="33"/>
  <c r="O62" i="33"/>
  <c r="P62" i="33"/>
  <c r="Q62" i="33"/>
  <c r="R62" i="33"/>
  <c r="S62" i="33"/>
  <c r="T62" i="33"/>
  <c r="U62" i="33"/>
  <c r="V62" i="33"/>
  <c r="B63" i="33"/>
  <c r="C63" i="33"/>
  <c r="I63" i="33"/>
  <c r="K63" i="33"/>
  <c r="L63" i="33"/>
  <c r="M63" i="33"/>
  <c r="N63" i="33"/>
  <c r="O63" i="33"/>
  <c r="P63" i="33"/>
  <c r="Q63" i="33"/>
  <c r="R63" i="33"/>
  <c r="S63" i="33"/>
  <c r="T63" i="33"/>
  <c r="U63" i="33"/>
  <c r="V63" i="33"/>
  <c r="B64" i="33"/>
  <c r="C64" i="33"/>
  <c r="I64" i="33"/>
  <c r="K64" i="33"/>
  <c r="L64" i="33"/>
  <c r="M64" i="33"/>
  <c r="N64" i="33"/>
  <c r="O64" i="33"/>
  <c r="P64" i="33"/>
  <c r="Q64" i="33"/>
  <c r="R64" i="33"/>
  <c r="S64" i="33"/>
  <c r="T64" i="33"/>
  <c r="U64" i="33"/>
  <c r="V64" i="33"/>
  <c r="B65" i="33"/>
  <c r="C65" i="33"/>
  <c r="I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B66" i="33"/>
  <c r="C66" i="33"/>
  <c r="I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B68" i="33"/>
  <c r="I68" i="33"/>
  <c r="B69" i="33"/>
  <c r="C69" i="33"/>
  <c r="I69" i="33"/>
  <c r="K69" i="33"/>
  <c r="L69" i="33"/>
  <c r="M69" i="33"/>
  <c r="N69" i="33"/>
  <c r="O69" i="33"/>
  <c r="P69" i="33"/>
  <c r="Q69" i="33"/>
  <c r="R69" i="33"/>
  <c r="S69" i="33"/>
  <c r="T69" i="33"/>
  <c r="U69" i="33"/>
  <c r="V69" i="33"/>
  <c r="B70" i="33"/>
  <c r="C70" i="33"/>
  <c r="I70" i="33"/>
  <c r="K70" i="33"/>
  <c r="L70" i="33"/>
  <c r="M70" i="33"/>
  <c r="N70" i="33"/>
  <c r="O70" i="33"/>
  <c r="P70" i="33"/>
  <c r="Q70" i="33"/>
  <c r="R70" i="33"/>
  <c r="S70" i="33"/>
  <c r="T70" i="33"/>
  <c r="U70" i="33"/>
  <c r="V70" i="33"/>
  <c r="B71" i="33"/>
  <c r="C71" i="33"/>
  <c r="I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B72" i="33"/>
  <c r="C72" i="33"/>
  <c r="I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B73" i="33"/>
  <c r="C73" i="33"/>
  <c r="I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B74" i="33"/>
  <c r="C74" i="33"/>
  <c r="I74" i="33"/>
  <c r="K74" i="33"/>
  <c r="L74" i="33"/>
  <c r="M74" i="33"/>
  <c r="N74" i="33"/>
  <c r="O74" i="33"/>
  <c r="P74" i="33"/>
  <c r="Q74" i="33"/>
  <c r="R74" i="33"/>
  <c r="S74" i="33"/>
  <c r="T74" i="33"/>
  <c r="U74" i="33"/>
  <c r="V74" i="33"/>
  <c r="B75" i="33"/>
  <c r="C75" i="33"/>
  <c r="I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B76" i="33"/>
  <c r="C76" i="33"/>
  <c r="I76" i="33"/>
  <c r="K76" i="33"/>
  <c r="L76" i="33"/>
  <c r="M76" i="33"/>
  <c r="N76" i="33"/>
  <c r="O76" i="33"/>
  <c r="P76" i="33"/>
  <c r="Q76" i="33"/>
  <c r="R76" i="33"/>
  <c r="S76" i="33"/>
  <c r="T76" i="33"/>
  <c r="U76" i="33"/>
  <c r="V76" i="33"/>
  <c r="B77" i="33"/>
  <c r="C77" i="33"/>
  <c r="I77" i="33"/>
  <c r="K77" i="33"/>
  <c r="L77" i="33"/>
  <c r="M77" i="33"/>
  <c r="N77" i="33"/>
  <c r="O77" i="33"/>
  <c r="P77" i="33"/>
  <c r="Q77" i="33"/>
  <c r="R77" i="33"/>
  <c r="S77" i="33"/>
  <c r="T77" i="33"/>
  <c r="U77" i="33"/>
  <c r="V77" i="33"/>
  <c r="B78" i="33"/>
  <c r="C78" i="33"/>
  <c r="I78" i="33"/>
  <c r="K78" i="33"/>
  <c r="L78" i="33"/>
  <c r="M78" i="33"/>
  <c r="N78" i="33"/>
  <c r="O78" i="33"/>
  <c r="P78" i="33"/>
  <c r="Q78" i="33"/>
  <c r="R78" i="33"/>
  <c r="S78" i="33"/>
  <c r="T78" i="33"/>
  <c r="U78" i="33"/>
  <c r="V78" i="33"/>
  <c r="B80" i="33"/>
  <c r="I80" i="33"/>
  <c r="B81" i="33"/>
  <c r="C81" i="33"/>
  <c r="I81" i="33"/>
  <c r="K81" i="33"/>
  <c r="L81" i="33"/>
  <c r="M81" i="33"/>
  <c r="N81" i="33"/>
  <c r="O81" i="33"/>
  <c r="P81" i="33"/>
  <c r="Q81" i="33"/>
  <c r="R81" i="33"/>
  <c r="S81" i="33"/>
  <c r="T81" i="33"/>
  <c r="U81" i="33"/>
  <c r="V81" i="33"/>
  <c r="B82" i="33"/>
  <c r="C82" i="33"/>
  <c r="I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B83" i="33"/>
  <c r="C83" i="33"/>
  <c r="I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B84" i="33"/>
  <c r="C84" i="33"/>
  <c r="I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B85" i="33"/>
  <c r="C85" i="33"/>
  <c r="I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B86" i="33"/>
  <c r="C86" i="33"/>
  <c r="I86" i="33"/>
  <c r="K86" i="33"/>
  <c r="L86" i="33"/>
  <c r="M86" i="33"/>
  <c r="N86" i="33"/>
  <c r="O86" i="33"/>
  <c r="P86" i="33"/>
  <c r="Q86" i="33"/>
  <c r="R86" i="33"/>
  <c r="S86" i="33"/>
  <c r="T86" i="33"/>
  <c r="U86" i="33"/>
  <c r="V86" i="33"/>
  <c r="B87" i="33"/>
  <c r="C87" i="33"/>
  <c r="I87" i="33"/>
  <c r="K87" i="33"/>
  <c r="L87" i="33"/>
  <c r="M87" i="33"/>
  <c r="N87" i="33"/>
  <c r="O87" i="33"/>
  <c r="P87" i="33"/>
  <c r="Q87" i="33"/>
  <c r="R87" i="33"/>
  <c r="S87" i="33"/>
  <c r="T87" i="33"/>
  <c r="U87" i="33"/>
  <c r="V87" i="33"/>
  <c r="B88" i="33"/>
  <c r="C88" i="33"/>
  <c r="I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B89" i="33"/>
  <c r="C89" i="33"/>
  <c r="I89" i="33"/>
  <c r="K89" i="33"/>
  <c r="L89" i="33"/>
  <c r="M89" i="33"/>
  <c r="N89" i="33"/>
  <c r="O89" i="33"/>
  <c r="P89" i="33"/>
  <c r="Q89" i="33"/>
  <c r="R89" i="33"/>
  <c r="S89" i="33"/>
  <c r="T89" i="33"/>
  <c r="U89" i="33"/>
  <c r="V89" i="33"/>
  <c r="B90" i="33"/>
  <c r="C90" i="33"/>
  <c r="I90" i="33"/>
  <c r="K90" i="33"/>
  <c r="L90" i="33"/>
  <c r="M90" i="33"/>
  <c r="N90" i="33"/>
  <c r="O90" i="33"/>
  <c r="P90" i="33"/>
  <c r="Q90" i="33"/>
  <c r="R90" i="33"/>
  <c r="S90" i="33"/>
  <c r="T90" i="33"/>
  <c r="U90" i="33"/>
  <c r="V90" i="33"/>
  <c r="B92" i="33"/>
  <c r="I92" i="33"/>
  <c r="B93" i="33"/>
  <c r="C93" i="33"/>
  <c r="I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B94" i="33"/>
  <c r="C94" i="33"/>
  <c r="I94" i="33"/>
  <c r="K94" i="33"/>
  <c r="L94" i="33"/>
  <c r="M94" i="33"/>
  <c r="N94" i="33"/>
  <c r="O94" i="33"/>
  <c r="P94" i="33"/>
  <c r="Q94" i="33"/>
  <c r="R94" i="33"/>
  <c r="S94" i="33"/>
  <c r="T94" i="33"/>
  <c r="U94" i="33"/>
  <c r="V94" i="33"/>
  <c r="B95" i="33"/>
  <c r="C95" i="33"/>
  <c r="I95" i="33"/>
  <c r="K95" i="33"/>
  <c r="L95" i="33"/>
  <c r="M95" i="33"/>
  <c r="N95" i="33"/>
  <c r="O95" i="33"/>
  <c r="P95" i="33"/>
  <c r="Q95" i="33"/>
  <c r="R95" i="33"/>
  <c r="S95" i="33"/>
  <c r="T95" i="33"/>
  <c r="U95" i="33"/>
  <c r="V95" i="33"/>
  <c r="B96" i="33"/>
  <c r="C96" i="33"/>
  <c r="I96" i="33"/>
  <c r="K96" i="33"/>
  <c r="L96" i="33"/>
  <c r="M96" i="33"/>
  <c r="N96" i="33"/>
  <c r="O96" i="33"/>
  <c r="P96" i="33"/>
  <c r="Q96" i="33"/>
  <c r="R96" i="33"/>
  <c r="S96" i="33"/>
  <c r="T96" i="33"/>
  <c r="U96" i="33"/>
  <c r="V96" i="33"/>
  <c r="B97" i="33"/>
  <c r="C97" i="33"/>
  <c r="I97" i="33"/>
  <c r="K97" i="33"/>
  <c r="L97" i="33"/>
  <c r="M97" i="33"/>
  <c r="N97" i="33"/>
  <c r="O97" i="33"/>
  <c r="P97" i="33"/>
  <c r="Q97" i="33"/>
  <c r="R97" i="33"/>
  <c r="S97" i="33"/>
  <c r="T97" i="33"/>
  <c r="U97" i="33"/>
  <c r="V97" i="33"/>
  <c r="B98" i="33"/>
  <c r="C98" i="33"/>
  <c r="I98" i="33"/>
  <c r="K98" i="33"/>
  <c r="L98" i="33"/>
  <c r="M98" i="33"/>
  <c r="N98" i="33"/>
  <c r="O98" i="33"/>
  <c r="P98" i="33"/>
  <c r="Q98" i="33"/>
  <c r="R98" i="33"/>
  <c r="S98" i="33"/>
  <c r="T98" i="33"/>
  <c r="U98" i="33"/>
  <c r="V98" i="33"/>
  <c r="B99" i="33"/>
  <c r="C99" i="33"/>
  <c r="I99" i="33"/>
  <c r="K99" i="33"/>
  <c r="L99" i="33"/>
  <c r="M99" i="33"/>
  <c r="N99" i="33"/>
  <c r="O99" i="33"/>
  <c r="P99" i="33"/>
  <c r="Q99" i="33"/>
  <c r="R99" i="33"/>
  <c r="S99" i="33"/>
  <c r="T99" i="33"/>
  <c r="U99" i="33"/>
  <c r="V99" i="33"/>
  <c r="B100" i="33"/>
  <c r="C100" i="33"/>
  <c r="I100" i="33"/>
  <c r="K100" i="33"/>
  <c r="L100" i="33"/>
  <c r="M100" i="33"/>
  <c r="N100" i="33"/>
  <c r="O100" i="33"/>
  <c r="P100" i="33"/>
  <c r="Q100" i="33"/>
  <c r="R100" i="33"/>
  <c r="S100" i="33"/>
  <c r="T100" i="33"/>
  <c r="U100" i="33"/>
  <c r="V100" i="33"/>
  <c r="B101" i="33"/>
  <c r="C101" i="33"/>
  <c r="I101" i="33"/>
  <c r="K101" i="33"/>
  <c r="L101" i="33"/>
  <c r="M101" i="33"/>
  <c r="N101" i="33"/>
  <c r="O101" i="33"/>
  <c r="P101" i="33"/>
  <c r="Q101" i="33"/>
  <c r="R101" i="33"/>
  <c r="S101" i="33"/>
  <c r="T101" i="33"/>
  <c r="U101" i="33"/>
  <c r="V101" i="33"/>
  <c r="B102" i="33"/>
  <c r="C102" i="33"/>
  <c r="I102" i="33"/>
  <c r="K102" i="33"/>
  <c r="L102" i="33"/>
  <c r="M102" i="33"/>
  <c r="N102" i="33"/>
  <c r="O102" i="33"/>
  <c r="P102" i="33"/>
  <c r="Q102" i="33"/>
  <c r="R102" i="33"/>
  <c r="S102" i="33"/>
  <c r="T102" i="33"/>
  <c r="U102" i="33"/>
  <c r="V102" i="33"/>
  <c r="B104" i="33"/>
  <c r="I104" i="33"/>
  <c r="B105" i="33"/>
  <c r="C105" i="33"/>
  <c r="I105" i="33"/>
  <c r="K105" i="33"/>
  <c r="L105" i="33"/>
  <c r="M105" i="33"/>
  <c r="N105" i="33"/>
  <c r="O105" i="33"/>
  <c r="P105" i="33"/>
  <c r="Q105" i="33"/>
  <c r="R105" i="33"/>
  <c r="S105" i="33"/>
  <c r="T105" i="33"/>
  <c r="U105" i="33"/>
  <c r="V105" i="33"/>
  <c r="B106" i="33"/>
  <c r="C106" i="33"/>
  <c r="I106" i="33"/>
  <c r="K106" i="33"/>
  <c r="L106" i="33"/>
  <c r="M106" i="33"/>
  <c r="N106" i="33"/>
  <c r="O106" i="33"/>
  <c r="P106" i="33"/>
  <c r="Q106" i="33"/>
  <c r="R106" i="33"/>
  <c r="S106" i="33"/>
  <c r="T106" i="33"/>
  <c r="U106" i="33"/>
  <c r="V106" i="33"/>
  <c r="B107" i="33"/>
  <c r="C107" i="33"/>
  <c r="I107" i="33"/>
  <c r="K107" i="33"/>
  <c r="L107" i="33"/>
  <c r="M107" i="33"/>
  <c r="N107" i="33"/>
  <c r="O107" i="33"/>
  <c r="P107" i="33"/>
  <c r="Q107" i="33"/>
  <c r="R107" i="33"/>
  <c r="S107" i="33"/>
  <c r="T107" i="33"/>
  <c r="U107" i="33"/>
  <c r="V107" i="33"/>
  <c r="B108" i="33"/>
  <c r="C108" i="33"/>
  <c r="I108" i="33"/>
  <c r="K108" i="33"/>
  <c r="L108" i="33"/>
  <c r="M108" i="33"/>
  <c r="N108" i="33"/>
  <c r="O108" i="33"/>
  <c r="P108" i="33"/>
  <c r="Q108" i="33"/>
  <c r="R108" i="33"/>
  <c r="S108" i="33"/>
  <c r="T108" i="33"/>
  <c r="U108" i="33"/>
  <c r="V108" i="33"/>
  <c r="B109" i="33"/>
  <c r="C109" i="33"/>
  <c r="I109" i="33"/>
  <c r="K109" i="33"/>
  <c r="L109" i="33"/>
  <c r="M109" i="33"/>
  <c r="N109" i="33"/>
  <c r="O109" i="33"/>
  <c r="P109" i="33"/>
  <c r="Q109" i="33"/>
  <c r="R109" i="33"/>
  <c r="S109" i="33"/>
  <c r="T109" i="33"/>
  <c r="U109" i="33"/>
  <c r="V109" i="33"/>
  <c r="B110" i="33"/>
  <c r="C110" i="33"/>
  <c r="I110" i="33"/>
  <c r="K110" i="33"/>
  <c r="L110" i="33"/>
  <c r="M110" i="33"/>
  <c r="N110" i="33"/>
  <c r="O110" i="33"/>
  <c r="P110" i="33"/>
  <c r="Q110" i="33"/>
  <c r="R110" i="33"/>
  <c r="S110" i="33"/>
  <c r="T110" i="33"/>
  <c r="U110" i="33"/>
  <c r="V110" i="33"/>
  <c r="B111" i="33"/>
  <c r="C111" i="33"/>
  <c r="I111" i="33"/>
  <c r="K111" i="33"/>
  <c r="L111" i="33"/>
  <c r="M111" i="33"/>
  <c r="N111" i="33"/>
  <c r="O111" i="33"/>
  <c r="P111" i="33"/>
  <c r="Q111" i="33"/>
  <c r="R111" i="33"/>
  <c r="S111" i="33"/>
  <c r="T111" i="33"/>
  <c r="U111" i="33"/>
  <c r="V111" i="33"/>
  <c r="B112" i="33"/>
  <c r="C112" i="33"/>
  <c r="I112" i="33"/>
  <c r="K112" i="33"/>
  <c r="L112" i="33"/>
  <c r="M112" i="33"/>
  <c r="N112" i="33"/>
  <c r="O112" i="33"/>
  <c r="P112" i="33"/>
  <c r="Q112" i="33"/>
  <c r="R112" i="33"/>
  <c r="S112" i="33"/>
  <c r="T112" i="33"/>
  <c r="U112" i="33"/>
  <c r="V112" i="33"/>
  <c r="B113" i="33"/>
  <c r="C113" i="33"/>
  <c r="I113" i="33"/>
  <c r="K113" i="33"/>
  <c r="L113" i="33"/>
  <c r="M113" i="33"/>
  <c r="N113" i="33"/>
  <c r="O113" i="33"/>
  <c r="P113" i="33"/>
  <c r="Q113" i="33"/>
  <c r="R113" i="33"/>
  <c r="S113" i="33"/>
  <c r="T113" i="33"/>
  <c r="U113" i="33"/>
  <c r="V113" i="33"/>
  <c r="B114" i="33"/>
  <c r="C114" i="33"/>
  <c r="I114" i="33"/>
  <c r="K114" i="33"/>
  <c r="L114" i="33"/>
  <c r="M114" i="33"/>
  <c r="N114" i="33"/>
  <c r="O114" i="33"/>
  <c r="P114" i="33"/>
  <c r="Q114" i="33"/>
  <c r="R114" i="33"/>
  <c r="S114" i="33"/>
  <c r="T114" i="33"/>
  <c r="U114" i="33"/>
  <c r="V114" i="33"/>
  <c r="B116" i="33"/>
  <c r="I116" i="33"/>
  <c r="B117" i="33"/>
  <c r="C117" i="33"/>
  <c r="I117" i="33"/>
  <c r="K117" i="33"/>
  <c r="L117" i="33"/>
  <c r="M117" i="33"/>
  <c r="N117" i="33"/>
  <c r="O117" i="33"/>
  <c r="P117" i="33"/>
  <c r="Q117" i="33"/>
  <c r="R117" i="33"/>
  <c r="S117" i="33"/>
  <c r="T117" i="33"/>
  <c r="U117" i="33"/>
  <c r="V117" i="33"/>
  <c r="B118" i="33"/>
  <c r="C118" i="33"/>
  <c r="I118" i="33"/>
  <c r="K118" i="33"/>
  <c r="L118" i="33"/>
  <c r="M118" i="33"/>
  <c r="N118" i="33"/>
  <c r="O118" i="33"/>
  <c r="P118" i="33"/>
  <c r="Q118" i="33"/>
  <c r="R118" i="33"/>
  <c r="S118" i="33"/>
  <c r="T118" i="33"/>
  <c r="U118" i="33"/>
  <c r="V118" i="33"/>
  <c r="B119" i="33"/>
  <c r="C119" i="33"/>
  <c r="I119" i="33"/>
  <c r="K119" i="33"/>
  <c r="L119" i="33"/>
  <c r="M119" i="33"/>
  <c r="N119" i="33"/>
  <c r="O119" i="33"/>
  <c r="P119" i="33"/>
  <c r="Q119" i="33"/>
  <c r="R119" i="33"/>
  <c r="S119" i="33"/>
  <c r="T119" i="33"/>
  <c r="U119" i="33"/>
  <c r="V119" i="33"/>
  <c r="B120" i="33"/>
  <c r="C120" i="33"/>
  <c r="I120" i="33"/>
  <c r="K120" i="33"/>
  <c r="L120" i="33"/>
  <c r="M120" i="33"/>
  <c r="N120" i="33"/>
  <c r="O120" i="33"/>
  <c r="P120" i="33"/>
  <c r="Q120" i="33"/>
  <c r="R120" i="33"/>
  <c r="S120" i="33"/>
  <c r="T120" i="33"/>
  <c r="U120" i="33"/>
  <c r="V120" i="33"/>
  <c r="B121" i="33"/>
  <c r="C121" i="33"/>
  <c r="I121" i="33"/>
  <c r="K121" i="33"/>
  <c r="L121" i="33"/>
  <c r="M121" i="33"/>
  <c r="N121" i="33"/>
  <c r="O121" i="33"/>
  <c r="P121" i="33"/>
  <c r="Q121" i="33"/>
  <c r="R121" i="33"/>
  <c r="S121" i="33"/>
  <c r="T121" i="33"/>
  <c r="U121" i="33"/>
  <c r="V121" i="33"/>
  <c r="B122" i="33"/>
  <c r="C122" i="33"/>
  <c r="I122" i="33"/>
  <c r="K122" i="33"/>
  <c r="L122" i="33"/>
  <c r="M122" i="33"/>
  <c r="N122" i="33"/>
  <c r="O122" i="33"/>
  <c r="P122" i="33"/>
  <c r="Q122" i="33"/>
  <c r="R122" i="33"/>
  <c r="S122" i="33"/>
  <c r="T122" i="33"/>
  <c r="U122" i="33"/>
  <c r="V122" i="33"/>
  <c r="B123" i="33"/>
  <c r="C123" i="33"/>
  <c r="I123" i="33"/>
  <c r="K123" i="33"/>
  <c r="L123" i="33"/>
  <c r="M123" i="33"/>
  <c r="N123" i="33"/>
  <c r="O123" i="33"/>
  <c r="P123" i="33"/>
  <c r="Q123" i="33"/>
  <c r="R123" i="33"/>
  <c r="S123" i="33"/>
  <c r="T123" i="33"/>
  <c r="U123" i="33"/>
  <c r="V123" i="33"/>
  <c r="B124" i="33"/>
  <c r="C124" i="33"/>
  <c r="I124" i="33"/>
  <c r="K124" i="33"/>
  <c r="L124" i="33"/>
  <c r="M124" i="33"/>
  <c r="N124" i="33"/>
  <c r="O124" i="33"/>
  <c r="P124" i="33"/>
  <c r="Q124" i="33"/>
  <c r="R124" i="33"/>
  <c r="S124" i="33"/>
  <c r="T124" i="33"/>
  <c r="U124" i="33"/>
  <c r="V124" i="33"/>
  <c r="B125" i="33"/>
  <c r="C125" i="33"/>
  <c r="I125" i="33"/>
  <c r="K125" i="33"/>
  <c r="L125" i="33"/>
  <c r="M125" i="33"/>
  <c r="N125" i="33"/>
  <c r="O125" i="33"/>
  <c r="P125" i="33"/>
  <c r="Q125" i="33"/>
  <c r="R125" i="33"/>
  <c r="S125" i="33"/>
  <c r="T125" i="33"/>
  <c r="U125" i="33"/>
  <c r="V125" i="33"/>
  <c r="B126" i="33"/>
  <c r="C126" i="33"/>
  <c r="I126" i="33"/>
  <c r="K126" i="33"/>
  <c r="L126" i="33"/>
  <c r="M126" i="33"/>
  <c r="N126" i="33"/>
  <c r="O126" i="33"/>
  <c r="P126" i="33"/>
  <c r="Q126" i="33"/>
  <c r="R126" i="33"/>
  <c r="S126" i="33"/>
  <c r="T126" i="33"/>
  <c r="U126" i="33"/>
  <c r="V126" i="33"/>
  <c r="B128" i="33"/>
  <c r="I128" i="33"/>
  <c r="B129" i="33"/>
  <c r="C129" i="33"/>
  <c r="I129" i="33"/>
  <c r="K129" i="33"/>
  <c r="L129" i="33"/>
  <c r="M129" i="33"/>
  <c r="N129" i="33"/>
  <c r="O129" i="33"/>
  <c r="P129" i="33"/>
  <c r="Q129" i="33"/>
  <c r="R129" i="33"/>
  <c r="S129" i="33"/>
  <c r="T129" i="33"/>
  <c r="U129" i="33"/>
  <c r="V129" i="33"/>
  <c r="B130" i="33"/>
  <c r="C130" i="33"/>
  <c r="I130" i="33"/>
  <c r="K130" i="33"/>
  <c r="L130" i="33"/>
  <c r="M130" i="33"/>
  <c r="N130" i="33"/>
  <c r="O130" i="33"/>
  <c r="P130" i="33"/>
  <c r="Q130" i="33"/>
  <c r="R130" i="33"/>
  <c r="S130" i="33"/>
  <c r="T130" i="33"/>
  <c r="U130" i="33"/>
  <c r="V130" i="33"/>
  <c r="B131" i="33"/>
  <c r="C131" i="33"/>
  <c r="I131" i="33"/>
  <c r="K131" i="33"/>
  <c r="L131" i="33"/>
  <c r="M131" i="33"/>
  <c r="N131" i="33"/>
  <c r="O131" i="33"/>
  <c r="P131" i="33"/>
  <c r="Q131" i="33"/>
  <c r="R131" i="33"/>
  <c r="S131" i="33"/>
  <c r="T131" i="33"/>
  <c r="U131" i="33"/>
  <c r="V131" i="33"/>
  <c r="B132" i="33"/>
  <c r="C132" i="33"/>
  <c r="I132" i="33"/>
  <c r="K132" i="33"/>
  <c r="L132" i="33"/>
  <c r="M132" i="33"/>
  <c r="N132" i="33"/>
  <c r="O132" i="33"/>
  <c r="P132" i="33"/>
  <c r="Q132" i="33"/>
  <c r="R132" i="33"/>
  <c r="S132" i="33"/>
  <c r="T132" i="33"/>
  <c r="U132" i="33"/>
  <c r="V132" i="33"/>
  <c r="B133" i="33"/>
  <c r="C133" i="33"/>
  <c r="I133" i="33"/>
  <c r="K133" i="33"/>
  <c r="L133" i="33"/>
  <c r="M133" i="33"/>
  <c r="N133" i="33"/>
  <c r="O133" i="33"/>
  <c r="P133" i="33"/>
  <c r="Q133" i="33"/>
  <c r="R133" i="33"/>
  <c r="S133" i="33"/>
  <c r="T133" i="33"/>
  <c r="U133" i="33"/>
  <c r="V133" i="33"/>
  <c r="B134" i="33"/>
  <c r="C134" i="33"/>
  <c r="I134" i="33"/>
  <c r="K134" i="33"/>
  <c r="L134" i="33"/>
  <c r="M134" i="33"/>
  <c r="N134" i="33"/>
  <c r="O134" i="33"/>
  <c r="P134" i="33"/>
  <c r="Q134" i="33"/>
  <c r="R134" i="33"/>
  <c r="S134" i="33"/>
  <c r="T134" i="33"/>
  <c r="U134" i="33"/>
  <c r="V134" i="33"/>
  <c r="B135" i="33"/>
  <c r="C135" i="33"/>
  <c r="I135" i="33"/>
  <c r="K135" i="33"/>
  <c r="L135" i="33"/>
  <c r="M135" i="33"/>
  <c r="N135" i="33"/>
  <c r="O135" i="33"/>
  <c r="P135" i="33"/>
  <c r="Q135" i="33"/>
  <c r="R135" i="33"/>
  <c r="S135" i="33"/>
  <c r="T135" i="33"/>
  <c r="U135" i="33"/>
  <c r="V135" i="33"/>
  <c r="B136" i="33"/>
  <c r="C136" i="33"/>
  <c r="I136" i="33"/>
  <c r="K136" i="33"/>
  <c r="L136" i="33"/>
  <c r="M136" i="33"/>
  <c r="N136" i="33"/>
  <c r="O136" i="33"/>
  <c r="P136" i="33"/>
  <c r="Q136" i="33"/>
  <c r="R136" i="33"/>
  <c r="S136" i="33"/>
  <c r="T136" i="33"/>
  <c r="U136" i="33"/>
  <c r="V136" i="33"/>
  <c r="B137" i="33"/>
  <c r="C137" i="33"/>
  <c r="I137" i="33"/>
  <c r="K137" i="33"/>
  <c r="L137" i="33"/>
  <c r="M137" i="33"/>
  <c r="N137" i="33"/>
  <c r="O137" i="33"/>
  <c r="P137" i="33"/>
  <c r="Q137" i="33"/>
  <c r="R137" i="33"/>
  <c r="S137" i="33"/>
  <c r="T137" i="33"/>
  <c r="U137" i="33"/>
  <c r="V137" i="33"/>
  <c r="B138" i="33"/>
  <c r="C138" i="33"/>
  <c r="I138" i="33"/>
  <c r="K138" i="33"/>
  <c r="L138" i="33"/>
  <c r="M138" i="33"/>
  <c r="N138" i="33"/>
  <c r="O138" i="33"/>
  <c r="P138" i="33"/>
  <c r="Q138" i="33"/>
  <c r="R138" i="33"/>
  <c r="S138" i="33"/>
  <c r="T138" i="33"/>
  <c r="U138" i="33"/>
  <c r="V138" i="33"/>
  <c r="B140" i="33"/>
  <c r="I140" i="33"/>
  <c r="B141" i="33"/>
  <c r="C141" i="33"/>
  <c r="I141" i="33"/>
  <c r="K141" i="33"/>
  <c r="L141" i="33"/>
  <c r="M141" i="33"/>
  <c r="N141" i="33"/>
  <c r="O141" i="33"/>
  <c r="P141" i="33"/>
  <c r="Q141" i="33"/>
  <c r="R141" i="33"/>
  <c r="S141" i="33"/>
  <c r="T141" i="33"/>
  <c r="U141" i="33"/>
  <c r="V141" i="33"/>
  <c r="B142" i="33"/>
  <c r="C142" i="33"/>
  <c r="I142" i="33"/>
  <c r="K142" i="33"/>
  <c r="L142" i="33"/>
  <c r="M142" i="33"/>
  <c r="N142" i="33"/>
  <c r="O142" i="33"/>
  <c r="P142" i="33"/>
  <c r="Q142" i="33"/>
  <c r="R142" i="33"/>
  <c r="S142" i="33"/>
  <c r="T142" i="33"/>
  <c r="U142" i="33"/>
  <c r="V142" i="33"/>
  <c r="B143" i="33"/>
  <c r="C143" i="33"/>
  <c r="I143" i="33"/>
  <c r="K143" i="33"/>
  <c r="L143" i="33"/>
  <c r="M143" i="33"/>
  <c r="N143" i="33"/>
  <c r="O143" i="33"/>
  <c r="P143" i="33"/>
  <c r="Q143" i="33"/>
  <c r="R143" i="33"/>
  <c r="S143" i="33"/>
  <c r="T143" i="33"/>
  <c r="U143" i="33"/>
  <c r="V143" i="33"/>
  <c r="B144" i="33"/>
  <c r="C144" i="33"/>
  <c r="I144" i="33"/>
  <c r="K144" i="33"/>
  <c r="L144" i="33"/>
  <c r="M144" i="33"/>
  <c r="N144" i="33"/>
  <c r="O144" i="33"/>
  <c r="P144" i="33"/>
  <c r="Q144" i="33"/>
  <c r="R144" i="33"/>
  <c r="S144" i="33"/>
  <c r="T144" i="33"/>
  <c r="U144" i="33"/>
  <c r="V144" i="33"/>
  <c r="B145" i="33"/>
  <c r="C145" i="33"/>
  <c r="I145" i="33"/>
  <c r="K145" i="33"/>
  <c r="L145" i="33"/>
  <c r="M145" i="33"/>
  <c r="N145" i="33"/>
  <c r="O145" i="33"/>
  <c r="P145" i="33"/>
  <c r="Q145" i="33"/>
  <c r="R145" i="33"/>
  <c r="S145" i="33"/>
  <c r="T145" i="33"/>
  <c r="U145" i="33"/>
  <c r="V145" i="33"/>
  <c r="B146" i="33"/>
  <c r="C146" i="33"/>
  <c r="I146" i="33"/>
  <c r="K146" i="33"/>
  <c r="L146" i="33"/>
  <c r="M146" i="33"/>
  <c r="N146" i="33"/>
  <c r="O146" i="33"/>
  <c r="P146" i="33"/>
  <c r="Q146" i="33"/>
  <c r="R146" i="33"/>
  <c r="S146" i="33"/>
  <c r="T146" i="33"/>
  <c r="U146" i="33"/>
  <c r="V146" i="33"/>
  <c r="B147" i="33"/>
  <c r="C147" i="33"/>
  <c r="I147" i="33"/>
  <c r="K147" i="33"/>
  <c r="L147" i="33"/>
  <c r="M147" i="33"/>
  <c r="N147" i="33"/>
  <c r="O147" i="33"/>
  <c r="P147" i="33"/>
  <c r="Q147" i="33"/>
  <c r="R147" i="33"/>
  <c r="S147" i="33"/>
  <c r="T147" i="33"/>
  <c r="U147" i="33"/>
  <c r="V147" i="33"/>
  <c r="B148" i="33"/>
  <c r="C148" i="33"/>
  <c r="I148" i="33"/>
  <c r="K148" i="33"/>
  <c r="L148" i="33"/>
  <c r="M148" i="33"/>
  <c r="N148" i="33"/>
  <c r="O148" i="33"/>
  <c r="P148" i="33"/>
  <c r="Q148" i="33"/>
  <c r="R148" i="33"/>
  <c r="S148" i="33"/>
  <c r="T148" i="33"/>
  <c r="U148" i="33"/>
  <c r="V148" i="33"/>
  <c r="B149" i="33"/>
  <c r="C149" i="33"/>
  <c r="I149" i="33"/>
  <c r="K149" i="33"/>
  <c r="L149" i="33"/>
  <c r="M149" i="33"/>
  <c r="N149" i="33"/>
  <c r="O149" i="33"/>
  <c r="P149" i="33"/>
  <c r="Q149" i="33"/>
  <c r="R149" i="33"/>
  <c r="S149" i="33"/>
  <c r="T149" i="33"/>
  <c r="U149" i="33"/>
  <c r="V149" i="33"/>
  <c r="B150" i="33"/>
  <c r="C150" i="33"/>
  <c r="I150" i="33"/>
  <c r="K150" i="33"/>
  <c r="L150" i="33"/>
  <c r="M150" i="33"/>
  <c r="N150" i="33"/>
  <c r="O150" i="33"/>
  <c r="P150" i="33"/>
  <c r="Q150" i="33"/>
  <c r="R150" i="33"/>
  <c r="S150" i="33"/>
  <c r="T150" i="33"/>
  <c r="U150" i="33"/>
  <c r="V150" i="33"/>
  <c r="B152" i="33"/>
  <c r="I152" i="33"/>
  <c r="B153" i="33"/>
  <c r="C153" i="33"/>
  <c r="I153" i="33"/>
  <c r="K153" i="33"/>
  <c r="L153" i="33"/>
  <c r="M153" i="33"/>
  <c r="N153" i="33"/>
  <c r="O153" i="33"/>
  <c r="P153" i="33"/>
  <c r="Q153" i="33"/>
  <c r="R153" i="33"/>
  <c r="S153" i="33"/>
  <c r="T153" i="33"/>
  <c r="U153" i="33"/>
  <c r="V153" i="33"/>
  <c r="B154" i="33"/>
  <c r="C154" i="33"/>
  <c r="I154" i="33"/>
  <c r="K154" i="33"/>
  <c r="L154" i="33"/>
  <c r="M154" i="33"/>
  <c r="N154" i="33"/>
  <c r="O154" i="33"/>
  <c r="P154" i="33"/>
  <c r="Q154" i="33"/>
  <c r="R154" i="33"/>
  <c r="S154" i="33"/>
  <c r="T154" i="33"/>
  <c r="U154" i="33"/>
  <c r="V154" i="33"/>
  <c r="B155" i="33"/>
  <c r="C155" i="33"/>
  <c r="I155" i="33"/>
  <c r="K155" i="33"/>
  <c r="L155" i="33"/>
  <c r="M155" i="33"/>
  <c r="N155" i="33"/>
  <c r="O155" i="33"/>
  <c r="P155" i="33"/>
  <c r="Q155" i="33"/>
  <c r="R155" i="33"/>
  <c r="S155" i="33"/>
  <c r="T155" i="33"/>
  <c r="U155" i="33"/>
  <c r="V155" i="33"/>
  <c r="B156" i="33"/>
  <c r="C156" i="33"/>
  <c r="I156" i="33"/>
  <c r="K156" i="33"/>
  <c r="L156" i="33"/>
  <c r="M156" i="33"/>
  <c r="N156" i="33"/>
  <c r="O156" i="33"/>
  <c r="P156" i="33"/>
  <c r="Q156" i="33"/>
  <c r="R156" i="33"/>
  <c r="S156" i="33"/>
  <c r="T156" i="33"/>
  <c r="U156" i="33"/>
  <c r="V156" i="33"/>
  <c r="B157" i="33"/>
  <c r="C157" i="33"/>
  <c r="I157" i="33"/>
  <c r="K157" i="33"/>
  <c r="L157" i="33"/>
  <c r="M157" i="33"/>
  <c r="N157" i="33"/>
  <c r="O157" i="33"/>
  <c r="P157" i="33"/>
  <c r="Q157" i="33"/>
  <c r="R157" i="33"/>
  <c r="S157" i="33"/>
  <c r="T157" i="33"/>
  <c r="U157" i="33"/>
  <c r="V157" i="33"/>
  <c r="B158" i="33"/>
  <c r="C158" i="33"/>
  <c r="I158" i="33"/>
  <c r="K158" i="33"/>
  <c r="L158" i="33"/>
  <c r="M158" i="33"/>
  <c r="N158" i="33"/>
  <c r="O158" i="33"/>
  <c r="P158" i="33"/>
  <c r="Q158" i="33"/>
  <c r="R158" i="33"/>
  <c r="S158" i="33"/>
  <c r="T158" i="33"/>
  <c r="U158" i="33"/>
  <c r="V158" i="33"/>
  <c r="B159" i="33"/>
  <c r="C159" i="33"/>
  <c r="I159" i="33"/>
  <c r="K159" i="33"/>
  <c r="L159" i="33"/>
  <c r="M159" i="33"/>
  <c r="N159" i="33"/>
  <c r="O159" i="33"/>
  <c r="P159" i="33"/>
  <c r="Q159" i="33"/>
  <c r="R159" i="33"/>
  <c r="S159" i="33"/>
  <c r="T159" i="33"/>
  <c r="U159" i="33"/>
  <c r="V159" i="33"/>
  <c r="B160" i="33"/>
  <c r="C160" i="33"/>
  <c r="I160" i="33"/>
  <c r="K160" i="33"/>
  <c r="L160" i="33"/>
  <c r="M160" i="33"/>
  <c r="N160" i="33"/>
  <c r="O160" i="33"/>
  <c r="P160" i="33"/>
  <c r="Q160" i="33"/>
  <c r="R160" i="33"/>
  <c r="S160" i="33"/>
  <c r="T160" i="33"/>
  <c r="U160" i="33"/>
  <c r="V160" i="33"/>
  <c r="B161" i="33"/>
  <c r="C161" i="33"/>
  <c r="I161" i="33"/>
  <c r="K161" i="33"/>
  <c r="L161" i="33"/>
  <c r="M161" i="33"/>
  <c r="N161" i="33"/>
  <c r="O161" i="33"/>
  <c r="P161" i="33"/>
  <c r="Q161" i="33"/>
  <c r="R161" i="33"/>
  <c r="S161" i="33"/>
  <c r="T161" i="33"/>
  <c r="U161" i="33"/>
  <c r="V161" i="33"/>
  <c r="B162" i="33"/>
  <c r="C162" i="33"/>
  <c r="I162" i="33"/>
  <c r="K162" i="33"/>
  <c r="L162" i="33"/>
  <c r="M162" i="33"/>
  <c r="N162" i="33"/>
  <c r="O162" i="33"/>
  <c r="P162" i="33"/>
  <c r="Q162" i="33"/>
  <c r="R162" i="33"/>
  <c r="S162" i="33"/>
  <c r="T162" i="33"/>
  <c r="U162" i="33"/>
  <c r="V162" i="33"/>
  <c r="I164" i="33"/>
  <c r="B165" i="33"/>
  <c r="C165" i="33"/>
  <c r="I165" i="33"/>
  <c r="K165" i="33"/>
  <c r="L165" i="33"/>
  <c r="M165" i="33"/>
  <c r="N165" i="33"/>
  <c r="O165" i="33"/>
  <c r="P165" i="33"/>
  <c r="Q165" i="33"/>
  <c r="R165" i="33"/>
  <c r="S165" i="33"/>
  <c r="T165" i="33"/>
  <c r="U165" i="33"/>
  <c r="V165" i="33"/>
  <c r="B166" i="33"/>
  <c r="C166" i="33"/>
  <c r="I166" i="33"/>
  <c r="K166" i="33"/>
  <c r="L166" i="33"/>
  <c r="M166" i="33"/>
  <c r="N166" i="33"/>
  <c r="O166" i="33"/>
  <c r="P166" i="33"/>
  <c r="Q166" i="33"/>
  <c r="R166" i="33"/>
  <c r="S166" i="33"/>
  <c r="T166" i="33"/>
  <c r="U166" i="33"/>
  <c r="V166" i="33"/>
  <c r="B167" i="33"/>
  <c r="C167" i="33"/>
  <c r="I167" i="33"/>
  <c r="K167" i="33"/>
  <c r="L167" i="33"/>
  <c r="M167" i="33"/>
  <c r="N167" i="33"/>
  <c r="O167" i="33"/>
  <c r="P167" i="33"/>
  <c r="Q167" i="33"/>
  <c r="R167" i="33"/>
  <c r="S167" i="33"/>
  <c r="T167" i="33"/>
  <c r="U167" i="33"/>
  <c r="V167" i="33"/>
  <c r="B168" i="33"/>
  <c r="C168" i="33"/>
  <c r="I168" i="33"/>
  <c r="K168" i="33"/>
  <c r="L168" i="33"/>
  <c r="M168" i="33"/>
  <c r="N168" i="33"/>
  <c r="O168" i="33"/>
  <c r="P168" i="33"/>
  <c r="Q168" i="33"/>
  <c r="R168" i="33"/>
  <c r="S168" i="33"/>
  <c r="T168" i="33"/>
  <c r="U168" i="33"/>
  <c r="V168" i="33"/>
  <c r="B169" i="33"/>
  <c r="C169" i="33"/>
  <c r="I169" i="33"/>
  <c r="K169" i="33"/>
  <c r="L169" i="33"/>
  <c r="M169" i="33"/>
  <c r="N169" i="33"/>
  <c r="O169" i="33"/>
  <c r="P169" i="33"/>
  <c r="Q169" i="33"/>
  <c r="R169" i="33"/>
  <c r="S169" i="33"/>
  <c r="T169" i="33"/>
  <c r="U169" i="33"/>
  <c r="V169" i="33"/>
  <c r="B170" i="33"/>
  <c r="C170" i="33"/>
  <c r="I170" i="33"/>
  <c r="K170" i="33"/>
  <c r="L170" i="33"/>
  <c r="M170" i="33"/>
  <c r="N170" i="33"/>
  <c r="O170" i="33"/>
  <c r="P170" i="33"/>
  <c r="Q170" i="33"/>
  <c r="R170" i="33"/>
  <c r="S170" i="33"/>
  <c r="T170" i="33"/>
  <c r="U170" i="33"/>
  <c r="V170" i="33"/>
  <c r="B171" i="33"/>
  <c r="C171" i="33"/>
  <c r="I171" i="33"/>
  <c r="K171" i="33"/>
  <c r="L171" i="33"/>
  <c r="M171" i="33"/>
  <c r="N171" i="33"/>
  <c r="O171" i="33"/>
  <c r="P171" i="33"/>
  <c r="Q171" i="33"/>
  <c r="R171" i="33"/>
  <c r="S171" i="33"/>
  <c r="T171" i="33"/>
  <c r="U171" i="33"/>
  <c r="V171" i="33"/>
  <c r="B172" i="33"/>
  <c r="C172" i="33"/>
  <c r="I172" i="33"/>
  <c r="K172" i="33"/>
  <c r="L172" i="33"/>
  <c r="M172" i="33"/>
  <c r="N172" i="33"/>
  <c r="O172" i="33"/>
  <c r="P172" i="33"/>
  <c r="Q172" i="33"/>
  <c r="R172" i="33"/>
  <c r="S172" i="33"/>
  <c r="T172" i="33"/>
  <c r="U172" i="33"/>
  <c r="V172" i="33"/>
  <c r="B173" i="33"/>
  <c r="C173" i="33"/>
  <c r="I173" i="33"/>
  <c r="K173" i="33"/>
  <c r="L173" i="33"/>
  <c r="M173" i="33"/>
  <c r="N173" i="33"/>
  <c r="O173" i="33"/>
  <c r="P173" i="33"/>
  <c r="Q173" i="33"/>
  <c r="R173" i="33"/>
  <c r="S173" i="33"/>
  <c r="T173" i="33"/>
  <c r="U173" i="33"/>
  <c r="V173" i="33"/>
  <c r="B174" i="33"/>
  <c r="C174" i="33"/>
  <c r="I174" i="33"/>
  <c r="K174" i="33"/>
  <c r="L174" i="33"/>
  <c r="M174" i="33"/>
  <c r="N174" i="33"/>
  <c r="O174" i="33"/>
  <c r="P174" i="33"/>
  <c r="Q174" i="33"/>
  <c r="R174" i="33"/>
  <c r="S174" i="33"/>
  <c r="T174" i="33"/>
  <c r="U174" i="33"/>
  <c r="V174" i="33"/>
  <c r="I176" i="33"/>
  <c r="B177" i="33"/>
  <c r="C177" i="33"/>
  <c r="I177" i="33"/>
  <c r="K177" i="33"/>
  <c r="L177" i="33"/>
  <c r="M177" i="33"/>
  <c r="N177" i="33"/>
  <c r="O177" i="33"/>
  <c r="P177" i="33"/>
  <c r="Q177" i="33"/>
  <c r="R177" i="33"/>
  <c r="S177" i="33"/>
  <c r="T177" i="33"/>
  <c r="U177" i="33"/>
  <c r="V177" i="33"/>
  <c r="B178" i="33"/>
  <c r="C178" i="33"/>
  <c r="I178" i="33"/>
  <c r="K178" i="33"/>
  <c r="L178" i="33"/>
  <c r="M178" i="33"/>
  <c r="N178" i="33"/>
  <c r="O178" i="33"/>
  <c r="P178" i="33"/>
  <c r="Q178" i="33"/>
  <c r="R178" i="33"/>
  <c r="S178" i="33"/>
  <c r="T178" i="33"/>
  <c r="U178" i="33"/>
  <c r="V178" i="33"/>
  <c r="B179" i="33"/>
  <c r="C179" i="33"/>
  <c r="I179" i="33"/>
  <c r="K179" i="33"/>
  <c r="L179" i="33"/>
  <c r="M179" i="33"/>
  <c r="N179" i="33"/>
  <c r="O179" i="33"/>
  <c r="P179" i="33"/>
  <c r="Q179" i="33"/>
  <c r="R179" i="33"/>
  <c r="S179" i="33"/>
  <c r="T179" i="33"/>
  <c r="U179" i="33"/>
  <c r="V179" i="33"/>
  <c r="B180" i="33"/>
  <c r="C180" i="33"/>
  <c r="I180" i="33"/>
  <c r="K180" i="33"/>
  <c r="L180" i="33"/>
  <c r="M180" i="33"/>
  <c r="N180" i="33"/>
  <c r="O180" i="33"/>
  <c r="P180" i="33"/>
  <c r="Q180" i="33"/>
  <c r="R180" i="33"/>
  <c r="S180" i="33"/>
  <c r="T180" i="33"/>
  <c r="U180" i="33"/>
  <c r="V180" i="33"/>
  <c r="B181" i="33"/>
  <c r="C181" i="33"/>
  <c r="I181" i="33"/>
  <c r="K181" i="33"/>
  <c r="L181" i="33"/>
  <c r="M181" i="33"/>
  <c r="N181" i="33"/>
  <c r="O181" i="33"/>
  <c r="P181" i="33"/>
  <c r="Q181" i="33"/>
  <c r="R181" i="33"/>
  <c r="S181" i="33"/>
  <c r="T181" i="33"/>
  <c r="U181" i="33"/>
  <c r="V181" i="33"/>
  <c r="B182" i="33"/>
  <c r="C182" i="33"/>
  <c r="I182" i="33"/>
  <c r="K182" i="33"/>
  <c r="L182" i="33"/>
  <c r="M182" i="33"/>
  <c r="N182" i="33"/>
  <c r="O182" i="33"/>
  <c r="P182" i="33"/>
  <c r="Q182" i="33"/>
  <c r="R182" i="33"/>
  <c r="S182" i="33"/>
  <c r="T182" i="33"/>
  <c r="U182" i="33"/>
  <c r="V182" i="33"/>
  <c r="B183" i="33"/>
  <c r="C183" i="33"/>
  <c r="I183" i="33"/>
  <c r="K183" i="33"/>
  <c r="L183" i="33"/>
  <c r="M183" i="33"/>
  <c r="N183" i="33"/>
  <c r="O183" i="33"/>
  <c r="P183" i="33"/>
  <c r="Q183" i="33"/>
  <c r="R183" i="33"/>
  <c r="S183" i="33"/>
  <c r="T183" i="33"/>
  <c r="U183" i="33"/>
  <c r="V183" i="33"/>
  <c r="B184" i="33"/>
  <c r="C184" i="33"/>
  <c r="I184" i="33"/>
  <c r="K184" i="33"/>
  <c r="L184" i="33"/>
  <c r="M184" i="33"/>
  <c r="N184" i="33"/>
  <c r="O184" i="33"/>
  <c r="P184" i="33"/>
  <c r="Q184" i="33"/>
  <c r="R184" i="33"/>
  <c r="S184" i="33"/>
  <c r="T184" i="33"/>
  <c r="U184" i="33"/>
  <c r="V184" i="33"/>
  <c r="B185" i="33"/>
  <c r="C185" i="33"/>
  <c r="I185" i="33"/>
  <c r="K185" i="33"/>
  <c r="L185" i="33"/>
  <c r="M185" i="33"/>
  <c r="N185" i="33"/>
  <c r="O185" i="33"/>
  <c r="P185" i="33"/>
  <c r="Q185" i="33"/>
  <c r="R185" i="33"/>
  <c r="S185" i="33"/>
  <c r="T185" i="33"/>
  <c r="U185" i="33"/>
  <c r="V185" i="33"/>
  <c r="B186" i="33"/>
  <c r="C186" i="33"/>
  <c r="I186" i="33"/>
  <c r="K186" i="33"/>
  <c r="L186" i="33"/>
  <c r="M186" i="33"/>
  <c r="N186" i="33"/>
  <c r="O186" i="33"/>
  <c r="P186" i="33"/>
  <c r="Q186" i="33"/>
  <c r="R186" i="33"/>
  <c r="S186" i="33"/>
  <c r="T186" i="33"/>
  <c r="U186" i="33"/>
  <c r="V186" i="33"/>
  <c r="B188" i="33"/>
  <c r="I188" i="33"/>
  <c r="B189" i="33"/>
  <c r="C189" i="33"/>
  <c r="I189" i="33"/>
  <c r="K189" i="33"/>
  <c r="L189" i="33"/>
  <c r="M189" i="33"/>
  <c r="N189" i="33"/>
  <c r="O189" i="33"/>
  <c r="P189" i="33"/>
  <c r="Q189" i="33"/>
  <c r="R189" i="33"/>
  <c r="S189" i="33"/>
  <c r="T189" i="33"/>
  <c r="U189" i="33"/>
  <c r="V189" i="33"/>
  <c r="B190" i="33"/>
  <c r="C190" i="33"/>
  <c r="I190" i="33"/>
  <c r="K190" i="33"/>
  <c r="L190" i="33"/>
  <c r="M190" i="33"/>
  <c r="N190" i="33"/>
  <c r="O190" i="33"/>
  <c r="P190" i="33"/>
  <c r="Q190" i="33"/>
  <c r="R190" i="33"/>
  <c r="S190" i="33"/>
  <c r="T190" i="33"/>
  <c r="U190" i="33"/>
  <c r="V190" i="33"/>
  <c r="B191" i="33"/>
  <c r="C191" i="33"/>
  <c r="I191" i="33"/>
  <c r="K191" i="33"/>
  <c r="L191" i="33"/>
  <c r="M191" i="33"/>
  <c r="N191" i="33"/>
  <c r="O191" i="33"/>
  <c r="P191" i="33"/>
  <c r="Q191" i="33"/>
  <c r="R191" i="33"/>
  <c r="S191" i="33"/>
  <c r="T191" i="33"/>
  <c r="U191" i="33"/>
  <c r="V191" i="33"/>
  <c r="B192" i="33"/>
  <c r="C192" i="33"/>
  <c r="I192" i="33"/>
  <c r="K192" i="33"/>
  <c r="L192" i="33"/>
  <c r="M192" i="33"/>
  <c r="N192" i="33"/>
  <c r="O192" i="33"/>
  <c r="P192" i="33"/>
  <c r="Q192" i="33"/>
  <c r="R192" i="33"/>
  <c r="S192" i="33"/>
  <c r="T192" i="33"/>
  <c r="U192" i="33"/>
  <c r="V192" i="33"/>
  <c r="B193" i="33"/>
  <c r="C193" i="33"/>
  <c r="I193" i="33"/>
  <c r="K193" i="33"/>
  <c r="L193" i="33"/>
  <c r="M193" i="33"/>
  <c r="N193" i="33"/>
  <c r="O193" i="33"/>
  <c r="P193" i="33"/>
  <c r="Q193" i="33"/>
  <c r="R193" i="33"/>
  <c r="S193" i="33"/>
  <c r="T193" i="33"/>
  <c r="U193" i="33"/>
  <c r="V193" i="33"/>
  <c r="B194" i="33"/>
  <c r="C194" i="33"/>
  <c r="I194" i="33"/>
  <c r="K194" i="33"/>
  <c r="L194" i="33"/>
  <c r="M194" i="33"/>
  <c r="N194" i="33"/>
  <c r="O194" i="33"/>
  <c r="P194" i="33"/>
  <c r="Q194" i="33"/>
  <c r="R194" i="33"/>
  <c r="S194" i="33"/>
  <c r="T194" i="33"/>
  <c r="U194" i="33"/>
  <c r="V194" i="33"/>
  <c r="B195" i="33"/>
  <c r="C195" i="33"/>
  <c r="I195" i="33"/>
  <c r="K195" i="33"/>
  <c r="L195" i="33"/>
  <c r="M195" i="33"/>
  <c r="N195" i="33"/>
  <c r="O195" i="33"/>
  <c r="P195" i="33"/>
  <c r="Q195" i="33"/>
  <c r="R195" i="33"/>
  <c r="S195" i="33"/>
  <c r="T195" i="33"/>
  <c r="U195" i="33"/>
  <c r="V195" i="33"/>
  <c r="B196" i="33"/>
  <c r="C196" i="33"/>
  <c r="I196" i="33"/>
  <c r="K196" i="33"/>
  <c r="L196" i="33"/>
  <c r="M196" i="33"/>
  <c r="N196" i="33"/>
  <c r="O196" i="33"/>
  <c r="P196" i="33"/>
  <c r="Q196" i="33"/>
  <c r="R196" i="33"/>
  <c r="S196" i="33"/>
  <c r="T196" i="33"/>
  <c r="U196" i="33"/>
  <c r="V196" i="33"/>
  <c r="B197" i="33"/>
  <c r="C197" i="33"/>
  <c r="I197" i="33"/>
  <c r="K197" i="33"/>
  <c r="L197" i="33"/>
  <c r="M197" i="33"/>
  <c r="N197" i="33"/>
  <c r="O197" i="33"/>
  <c r="P197" i="33"/>
  <c r="Q197" i="33"/>
  <c r="R197" i="33"/>
  <c r="S197" i="33"/>
  <c r="T197" i="33"/>
  <c r="U197" i="33"/>
  <c r="V197" i="33"/>
  <c r="B198" i="33"/>
  <c r="C198" i="33"/>
  <c r="I198" i="33"/>
  <c r="K198" i="33"/>
  <c r="L198" i="33"/>
  <c r="M198" i="33"/>
  <c r="N198" i="33"/>
  <c r="O198" i="33"/>
  <c r="P198" i="33"/>
  <c r="Q198" i="33"/>
  <c r="R198" i="33"/>
  <c r="S198" i="33"/>
  <c r="T198" i="33"/>
  <c r="U198" i="33"/>
  <c r="V198" i="33"/>
  <c r="B162" i="4"/>
  <c r="B6" i="4"/>
  <c r="E216" i="33" l="1"/>
  <c r="E218" i="33"/>
  <c r="E209" i="33"/>
  <c r="E222" i="33"/>
  <c r="E207" i="33"/>
  <c r="E220" i="33"/>
  <c r="E201" i="33"/>
  <c r="E221" i="33"/>
  <c r="F221" i="33"/>
  <c r="F204" i="33"/>
  <c r="E204" i="33"/>
  <c r="E217" i="33"/>
  <c r="F217" i="33"/>
  <c r="E213" i="33"/>
  <c r="F213" i="33"/>
  <c r="E214" i="33"/>
  <c r="E202" i="33"/>
  <c r="E206" i="33"/>
  <c r="E219" i="33"/>
  <c r="E215" i="33"/>
  <c r="F208" i="33"/>
  <c r="E208" i="33"/>
  <c r="E205" i="33"/>
  <c r="E210" i="33"/>
  <c r="D159" i="33"/>
  <c r="F159" i="33" s="1"/>
  <c r="J186" i="33"/>
  <c r="J156" i="33"/>
  <c r="D100" i="33"/>
  <c r="F100" i="33" s="1"/>
  <c r="J197" i="33"/>
  <c r="D196" i="33"/>
  <c r="E196" i="33" s="1"/>
  <c r="J195" i="33"/>
  <c r="D109" i="33"/>
  <c r="E109" i="33" s="1"/>
  <c r="D105" i="33"/>
  <c r="E105" i="33" s="1"/>
  <c r="D136" i="33"/>
  <c r="E136" i="33" s="1"/>
  <c r="D129" i="33"/>
  <c r="F129" i="33" s="1"/>
  <c r="J109" i="33"/>
  <c r="D195" i="33"/>
  <c r="F195" i="33" s="1"/>
  <c r="J191" i="33"/>
  <c r="D191" i="33"/>
  <c r="E191" i="33" s="1"/>
  <c r="D186" i="33"/>
  <c r="F186" i="33" s="1"/>
  <c r="D155" i="33"/>
  <c r="F155" i="33" s="1"/>
  <c r="D150" i="33"/>
  <c r="F150" i="33" s="1"/>
  <c r="D146" i="33"/>
  <c r="F146" i="33" s="1"/>
  <c r="D142" i="33"/>
  <c r="F142" i="33" s="1"/>
  <c r="D137" i="33"/>
  <c r="F137" i="33" s="1"/>
  <c r="D133" i="33"/>
  <c r="F133" i="33" s="1"/>
  <c r="J105" i="33"/>
  <c r="D198" i="33"/>
  <c r="F198" i="33" s="1"/>
  <c r="J182" i="33"/>
  <c r="D182" i="33"/>
  <c r="E182" i="33" s="1"/>
  <c r="D178" i="33"/>
  <c r="F178" i="33" s="1"/>
  <c r="J173" i="33"/>
  <c r="D173" i="33"/>
  <c r="E173" i="33" s="1"/>
  <c r="J169" i="33"/>
  <c r="D169" i="33"/>
  <c r="F169" i="33" s="1"/>
  <c r="J165" i="33"/>
  <c r="D160" i="33"/>
  <c r="F160" i="33" s="1"/>
  <c r="D156" i="33"/>
  <c r="F156" i="33" s="1"/>
  <c r="J129" i="33"/>
  <c r="J100" i="33"/>
  <c r="D147" i="33"/>
  <c r="F147" i="33" s="1"/>
  <c r="D143" i="33"/>
  <c r="F143" i="33" s="1"/>
  <c r="D138" i="33"/>
  <c r="F138" i="33" s="1"/>
  <c r="D134" i="33"/>
  <c r="F134" i="33" s="1"/>
  <c r="J96" i="33"/>
  <c r="F196" i="33"/>
  <c r="J160" i="33"/>
  <c r="J147" i="33"/>
  <c r="J143" i="33"/>
  <c r="J138" i="33"/>
  <c r="J134" i="33"/>
  <c r="D124" i="33"/>
  <c r="F124" i="33" s="1"/>
  <c r="J124" i="33"/>
  <c r="D61" i="33"/>
  <c r="J61" i="33"/>
  <c r="J196" i="33"/>
  <c r="J131" i="33"/>
  <c r="D131" i="33"/>
  <c r="F131" i="33" s="1"/>
  <c r="J122" i="33"/>
  <c r="D122" i="33"/>
  <c r="F122" i="33" s="1"/>
  <c r="J113" i="33"/>
  <c r="D113" i="33"/>
  <c r="J178" i="33"/>
  <c r="D197" i="33"/>
  <c r="F197" i="33" s="1"/>
  <c r="D190" i="33"/>
  <c r="F190" i="33" s="1"/>
  <c r="J190" i="33"/>
  <c r="D189" i="33"/>
  <c r="F189" i="33" s="1"/>
  <c r="J189" i="33"/>
  <c r="D181" i="33"/>
  <c r="F181" i="33" s="1"/>
  <c r="J181" i="33"/>
  <c r="D172" i="33"/>
  <c r="F172" i="33" s="1"/>
  <c r="J172" i="33"/>
  <c r="D168" i="33"/>
  <c r="F168" i="33" s="1"/>
  <c r="J168" i="33"/>
  <c r="D165" i="33"/>
  <c r="F165" i="33" s="1"/>
  <c r="J159" i="33"/>
  <c r="E159" i="33"/>
  <c r="J150" i="33"/>
  <c r="J146" i="33"/>
  <c r="D120" i="33"/>
  <c r="F120" i="33" s="1"/>
  <c r="J120" i="33"/>
  <c r="D26" i="33"/>
  <c r="J26" i="33"/>
  <c r="D194" i="33"/>
  <c r="F194" i="33" s="1"/>
  <c r="J194" i="33"/>
  <c r="D185" i="33"/>
  <c r="F185" i="33" s="1"/>
  <c r="J185" i="33"/>
  <c r="J184" i="33"/>
  <c r="D177" i="33"/>
  <c r="F177" i="33" s="1"/>
  <c r="J177" i="33"/>
  <c r="J198" i="33"/>
  <c r="D193" i="33"/>
  <c r="F193" i="33" s="1"/>
  <c r="D192" i="33"/>
  <c r="J192" i="33"/>
  <c r="D184" i="33"/>
  <c r="F184" i="33" s="1"/>
  <c r="D183" i="33"/>
  <c r="J183" i="33"/>
  <c r="D180" i="33"/>
  <c r="F180" i="33" s="1"/>
  <c r="D179" i="33"/>
  <c r="J179" i="33"/>
  <c r="D174" i="33"/>
  <c r="J174" i="33"/>
  <c r="D171" i="33"/>
  <c r="F171" i="33" s="1"/>
  <c r="D170" i="33"/>
  <c r="J170" i="33"/>
  <c r="D167" i="33"/>
  <c r="F167" i="33" s="1"/>
  <c r="D166" i="33"/>
  <c r="J166" i="33"/>
  <c r="D162" i="33"/>
  <c r="F162" i="33" s="1"/>
  <c r="D161" i="33"/>
  <c r="J161" i="33"/>
  <c r="D158" i="33"/>
  <c r="F158" i="33" s="1"/>
  <c r="D157" i="33"/>
  <c r="J157" i="33"/>
  <c r="D154" i="33"/>
  <c r="F154" i="33" s="1"/>
  <c r="D153" i="33"/>
  <c r="J153" i="33"/>
  <c r="D149" i="33"/>
  <c r="F149" i="33" s="1"/>
  <c r="D148" i="33"/>
  <c r="J148" i="33"/>
  <c r="D145" i="33"/>
  <c r="F145" i="33" s="1"/>
  <c r="D144" i="33"/>
  <c r="J144" i="33"/>
  <c r="D141" i="33"/>
  <c r="D135" i="33"/>
  <c r="J135" i="33"/>
  <c r="J126" i="33"/>
  <c r="D126" i="33"/>
  <c r="F126" i="33" s="1"/>
  <c r="J118" i="33"/>
  <c r="D118" i="33"/>
  <c r="D78" i="33"/>
  <c r="J78" i="33"/>
  <c r="D132" i="33"/>
  <c r="F132" i="33" s="1"/>
  <c r="J132" i="33"/>
  <c r="D123" i="33"/>
  <c r="F123" i="33" s="1"/>
  <c r="J123" i="33"/>
  <c r="D119" i="33"/>
  <c r="F119" i="33" s="1"/>
  <c r="J119" i="33"/>
  <c r="D114" i="33"/>
  <c r="F114" i="33" s="1"/>
  <c r="J114" i="33"/>
  <c r="D111" i="33"/>
  <c r="F111" i="33" s="1"/>
  <c r="J111" i="33"/>
  <c r="D107" i="33"/>
  <c r="F107" i="33" s="1"/>
  <c r="J107" i="33"/>
  <c r="D102" i="33"/>
  <c r="F102" i="33" s="1"/>
  <c r="J102" i="33"/>
  <c r="D98" i="33"/>
  <c r="F98" i="33" s="1"/>
  <c r="J98" i="33"/>
  <c r="D96" i="33"/>
  <c r="J95" i="33"/>
  <c r="D74" i="33"/>
  <c r="J74" i="33"/>
  <c r="D57" i="33"/>
  <c r="J57" i="33"/>
  <c r="D39" i="33"/>
  <c r="J39" i="33"/>
  <c r="D22" i="33"/>
  <c r="J22" i="33"/>
  <c r="J193" i="33"/>
  <c r="J180" i="33"/>
  <c r="J171" i="33"/>
  <c r="J167" i="33"/>
  <c r="J162" i="33"/>
  <c r="J158" i="33"/>
  <c r="J154" i="33"/>
  <c r="J149" i="33"/>
  <c r="J145" i="33"/>
  <c r="J141" i="33"/>
  <c r="J136" i="33"/>
  <c r="D110" i="33"/>
  <c r="J110" i="33"/>
  <c r="D106" i="33"/>
  <c r="J106" i="33"/>
  <c r="D101" i="33"/>
  <c r="J101" i="33"/>
  <c r="D97" i="33"/>
  <c r="J97" i="33"/>
  <c r="D95" i="33"/>
  <c r="F95" i="33" s="1"/>
  <c r="D87" i="33"/>
  <c r="J87" i="33"/>
  <c r="D70" i="33"/>
  <c r="J70" i="33"/>
  <c r="D52" i="33"/>
  <c r="J52" i="33"/>
  <c r="D35" i="33"/>
  <c r="J35" i="33"/>
  <c r="D17" i="33"/>
  <c r="J17" i="33"/>
  <c r="J155" i="33"/>
  <c r="J142" i="33"/>
  <c r="J137" i="33"/>
  <c r="J133" i="33"/>
  <c r="D130" i="33"/>
  <c r="J130" i="33"/>
  <c r="D125" i="33"/>
  <c r="J125" i="33"/>
  <c r="D121" i="33"/>
  <c r="J121" i="33"/>
  <c r="D117" i="33"/>
  <c r="J117" i="33"/>
  <c r="D112" i="33"/>
  <c r="F112" i="33" s="1"/>
  <c r="J112" i="33"/>
  <c r="D108" i="33"/>
  <c r="F108" i="33" s="1"/>
  <c r="D99" i="33"/>
  <c r="F99" i="33" s="1"/>
  <c r="D83" i="33"/>
  <c r="J83" i="33"/>
  <c r="D65" i="33"/>
  <c r="J65" i="33"/>
  <c r="D48" i="33"/>
  <c r="J48" i="33"/>
  <c r="D30" i="33"/>
  <c r="J30" i="33"/>
  <c r="D13" i="33"/>
  <c r="J13" i="33"/>
  <c r="D12" i="33"/>
  <c r="J12" i="33"/>
  <c r="D11" i="33"/>
  <c r="J11" i="33"/>
  <c r="D10" i="33"/>
  <c r="J10" i="33"/>
  <c r="D90" i="33"/>
  <c r="F90" i="33" s="1"/>
  <c r="J90" i="33"/>
  <c r="D86" i="33"/>
  <c r="F86" i="33" s="1"/>
  <c r="J86" i="33"/>
  <c r="D82" i="33"/>
  <c r="F82" i="33" s="1"/>
  <c r="J82" i="33"/>
  <c r="D77" i="33"/>
  <c r="F77" i="33" s="1"/>
  <c r="J77" i="33"/>
  <c r="J76" i="33"/>
  <c r="D73" i="33"/>
  <c r="F73" i="33" s="1"/>
  <c r="J73" i="33"/>
  <c r="J72" i="33"/>
  <c r="D69" i="33"/>
  <c r="F69" i="33" s="1"/>
  <c r="J69" i="33"/>
  <c r="D64" i="33"/>
  <c r="F64" i="33" s="1"/>
  <c r="J64" i="33"/>
  <c r="D60" i="33"/>
  <c r="F60" i="33" s="1"/>
  <c r="J60" i="33"/>
  <c r="D51" i="33"/>
  <c r="F51" i="33" s="1"/>
  <c r="J51" i="33"/>
  <c r="D47" i="33"/>
  <c r="F47" i="33" s="1"/>
  <c r="J47" i="33"/>
  <c r="D42" i="33"/>
  <c r="F42" i="33" s="1"/>
  <c r="J42" i="33"/>
  <c r="D38" i="33"/>
  <c r="F38" i="33" s="1"/>
  <c r="J38" i="33"/>
  <c r="D34" i="33"/>
  <c r="F34" i="33" s="1"/>
  <c r="J34" i="33"/>
  <c r="D33" i="33"/>
  <c r="F33" i="33" s="1"/>
  <c r="J33" i="33"/>
  <c r="D29" i="33"/>
  <c r="F29" i="33" s="1"/>
  <c r="J29" i="33"/>
  <c r="J28" i="33"/>
  <c r="D25" i="33"/>
  <c r="F25" i="33" s="1"/>
  <c r="J25" i="33"/>
  <c r="D24" i="33"/>
  <c r="F24" i="33" s="1"/>
  <c r="J24" i="33"/>
  <c r="D21" i="33"/>
  <c r="F21" i="33" s="1"/>
  <c r="J21" i="33"/>
  <c r="D16" i="33"/>
  <c r="F16" i="33" s="1"/>
  <c r="J16" i="33"/>
  <c r="D9" i="33"/>
  <c r="F9" i="33" s="1"/>
  <c r="J9" i="33"/>
  <c r="J108" i="33"/>
  <c r="J99" i="33"/>
  <c r="D94" i="33"/>
  <c r="F94" i="33" s="1"/>
  <c r="D93" i="33"/>
  <c r="J93" i="33"/>
  <c r="D89" i="33"/>
  <c r="F89" i="33" s="1"/>
  <c r="D88" i="33"/>
  <c r="J88" i="33"/>
  <c r="D85" i="33"/>
  <c r="F85" i="33" s="1"/>
  <c r="D84" i="33"/>
  <c r="J84" i="33"/>
  <c r="D81" i="33"/>
  <c r="F81" i="33" s="1"/>
  <c r="D76" i="33"/>
  <c r="F76" i="33" s="1"/>
  <c r="D75" i="33"/>
  <c r="J75" i="33"/>
  <c r="D72" i="33"/>
  <c r="F72" i="33" s="1"/>
  <c r="D71" i="33"/>
  <c r="J71" i="33"/>
  <c r="D66" i="33"/>
  <c r="J66" i="33"/>
  <c r="D63" i="33"/>
  <c r="F63" i="33" s="1"/>
  <c r="D62" i="33"/>
  <c r="J62" i="33"/>
  <c r="D59" i="33"/>
  <c r="F59" i="33" s="1"/>
  <c r="D58" i="33"/>
  <c r="J58" i="33"/>
  <c r="D54" i="33"/>
  <c r="F54" i="33" s="1"/>
  <c r="D53" i="33"/>
  <c r="J53" i="33"/>
  <c r="D50" i="33"/>
  <c r="F50" i="33" s="1"/>
  <c r="D49" i="33"/>
  <c r="J49" i="33"/>
  <c r="D46" i="33"/>
  <c r="F46" i="33" s="1"/>
  <c r="D45" i="33"/>
  <c r="J45" i="33"/>
  <c r="D41" i="33"/>
  <c r="F41" i="33" s="1"/>
  <c r="D40" i="33"/>
  <c r="J40" i="33"/>
  <c r="D37" i="33"/>
  <c r="F37" i="33" s="1"/>
  <c r="D36" i="33"/>
  <c r="J36" i="33"/>
  <c r="D28" i="33"/>
  <c r="F28" i="33" s="1"/>
  <c r="D27" i="33"/>
  <c r="J27" i="33"/>
  <c r="D23" i="33"/>
  <c r="J23" i="33"/>
  <c r="D18" i="33"/>
  <c r="J18" i="33"/>
  <c r="D15" i="33"/>
  <c r="F15" i="33" s="1"/>
  <c r="D14" i="33"/>
  <c r="J14" i="33"/>
  <c r="J94" i="33"/>
  <c r="J89" i="33"/>
  <c r="J85" i="33"/>
  <c r="J81" i="33"/>
  <c r="J63" i="33"/>
  <c r="J59" i="33"/>
  <c r="J54" i="33"/>
  <c r="J50" i="33"/>
  <c r="J46" i="33"/>
  <c r="J41" i="33"/>
  <c r="J37" i="33"/>
  <c r="J15" i="33"/>
  <c r="E150" i="33" l="1"/>
  <c r="E133" i="33"/>
  <c r="E147" i="33"/>
  <c r="E156" i="33"/>
  <c r="F182" i="33"/>
  <c r="E190" i="33"/>
  <c r="F136" i="33"/>
  <c r="E138" i="33"/>
  <c r="E178" i="33"/>
  <c r="E186" i="33"/>
  <c r="E181" i="33"/>
  <c r="E100" i="33"/>
  <c r="E142" i="33"/>
  <c r="F109" i="33"/>
  <c r="E124" i="33"/>
  <c r="E129" i="33"/>
  <c r="E169" i="33"/>
  <c r="E47" i="33"/>
  <c r="F105" i="33"/>
  <c r="E9" i="33"/>
  <c r="E42" i="33"/>
  <c r="E155" i="33"/>
  <c r="E64" i="33"/>
  <c r="E76" i="33"/>
  <c r="E122" i="33"/>
  <c r="E134" i="33"/>
  <c r="E158" i="33"/>
  <c r="E172" i="33"/>
  <c r="E28" i="33"/>
  <c r="E60" i="33"/>
  <c r="E111" i="33"/>
  <c r="E168" i="33"/>
  <c r="F173" i="33"/>
  <c r="E95" i="33"/>
  <c r="E160" i="33"/>
  <c r="E195" i="33"/>
  <c r="E137" i="33"/>
  <c r="E21" i="33"/>
  <c r="E38" i="33"/>
  <c r="E98" i="33"/>
  <c r="E114" i="33"/>
  <c r="F191" i="33"/>
  <c r="E16" i="33"/>
  <c r="E34" i="33"/>
  <c r="E51" i="33"/>
  <c r="E69" i="33"/>
  <c r="E107" i="33"/>
  <c r="E112" i="33"/>
  <c r="E143" i="33"/>
  <c r="E165" i="33"/>
  <c r="E145" i="33"/>
  <c r="E185" i="33"/>
  <c r="E189" i="33"/>
  <c r="E146" i="33"/>
  <c r="E180" i="33"/>
  <c r="E198" i="33"/>
  <c r="F27" i="33"/>
  <c r="E27" i="33"/>
  <c r="F40" i="33"/>
  <c r="E40" i="33"/>
  <c r="F75" i="33"/>
  <c r="E75" i="33"/>
  <c r="F10" i="33"/>
  <c r="E10" i="33"/>
  <c r="E30" i="33"/>
  <c r="F30" i="33"/>
  <c r="E22" i="33"/>
  <c r="F22" i="33"/>
  <c r="F144" i="33"/>
  <c r="E144" i="33"/>
  <c r="F157" i="33"/>
  <c r="E157" i="33"/>
  <c r="F36" i="33"/>
  <c r="E36" i="33"/>
  <c r="F53" i="33"/>
  <c r="E53" i="33"/>
  <c r="F71" i="33"/>
  <c r="E71" i="33"/>
  <c r="F88" i="33"/>
  <c r="E88" i="33"/>
  <c r="F93" i="33"/>
  <c r="E93" i="33"/>
  <c r="E25" i="33"/>
  <c r="E33" i="33"/>
  <c r="E73" i="33"/>
  <c r="E81" i="33"/>
  <c r="E85" i="33"/>
  <c r="E89" i="33"/>
  <c r="E94" i="33"/>
  <c r="F117" i="33"/>
  <c r="E117" i="33"/>
  <c r="F125" i="33"/>
  <c r="E125" i="33"/>
  <c r="F97" i="33"/>
  <c r="E97" i="33"/>
  <c r="F106" i="33"/>
  <c r="E106" i="33"/>
  <c r="E126" i="33"/>
  <c r="E102" i="33"/>
  <c r="E118" i="33"/>
  <c r="F118" i="33"/>
  <c r="F135" i="33"/>
  <c r="E135" i="33"/>
  <c r="E141" i="33"/>
  <c r="F141" i="33"/>
  <c r="F179" i="33"/>
  <c r="E179" i="33"/>
  <c r="F192" i="33"/>
  <c r="E192" i="33"/>
  <c r="E193" i="33"/>
  <c r="E26" i="33"/>
  <c r="F26" i="33"/>
  <c r="E194" i="33"/>
  <c r="E120" i="33"/>
  <c r="E197" i="33"/>
  <c r="F58" i="33"/>
  <c r="E58" i="33"/>
  <c r="F12" i="33"/>
  <c r="E12" i="33"/>
  <c r="E65" i="33"/>
  <c r="F65" i="33"/>
  <c r="E35" i="33"/>
  <c r="F35" i="33"/>
  <c r="E78" i="33"/>
  <c r="F78" i="33"/>
  <c r="F153" i="33"/>
  <c r="E153" i="33"/>
  <c r="F166" i="33"/>
  <c r="E166" i="33"/>
  <c r="F183" i="33"/>
  <c r="E183" i="33"/>
  <c r="F23" i="33"/>
  <c r="E23" i="33"/>
  <c r="F49" i="33"/>
  <c r="E49" i="33"/>
  <c r="F66" i="33"/>
  <c r="E66" i="33"/>
  <c r="F84" i="33"/>
  <c r="E84" i="33"/>
  <c r="E15" i="33"/>
  <c r="E24" i="33"/>
  <c r="E29" i="33"/>
  <c r="E77" i="33"/>
  <c r="E82" i="33"/>
  <c r="E86" i="33"/>
  <c r="E90" i="33"/>
  <c r="E11" i="33"/>
  <c r="F11" i="33"/>
  <c r="E13" i="33"/>
  <c r="F13" i="33"/>
  <c r="E48" i="33"/>
  <c r="F48" i="33"/>
  <c r="E83" i="33"/>
  <c r="F83" i="33"/>
  <c r="E17" i="33"/>
  <c r="F17" i="33"/>
  <c r="E52" i="33"/>
  <c r="F52" i="33"/>
  <c r="E87" i="33"/>
  <c r="F87" i="33"/>
  <c r="E131" i="33"/>
  <c r="E39" i="33"/>
  <c r="F39" i="33"/>
  <c r="E74" i="33"/>
  <c r="F74" i="33"/>
  <c r="E96" i="33"/>
  <c r="F96" i="33"/>
  <c r="E99" i="33"/>
  <c r="E108" i="33"/>
  <c r="F174" i="33"/>
  <c r="E174" i="33"/>
  <c r="E154" i="33"/>
  <c r="E167" i="33"/>
  <c r="E171" i="33"/>
  <c r="E113" i="33"/>
  <c r="F113" i="33"/>
  <c r="E132" i="33"/>
  <c r="E61" i="33"/>
  <c r="F61" i="33"/>
  <c r="F14" i="33"/>
  <c r="E14" i="33"/>
  <c r="E70" i="33"/>
  <c r="F70" i="33"/>
  <c r="E57" i="33"/>
  <c r="F57" i="33"/>
  <c r="F148" i="33"/>
  <c r="E148" i="33"/>
  <c r="F161" i="33"/>
  <c r="E161" i="33"/>
  <c r="F18" i="33"/>
  <c r="E18" i="33"/>
  <c r="F45" i="33"/>
  <c r="E45" i="33"/>
  <c r="F62" i="33"/>
  <c r="E62" i="33"/>
  <c r="E37" i="33"/>
  <c r="E41" i="33"/>
  <c r="E46" i="33"/>
  <c r="E50" i="33"/>
  <c r="E54" i="33"/>
  <c r="E59" i="33"/>
  <c r="E63" i="33"/>
  <c r="E72" i="33"/>
  <c r="F121" i="33"/>
  <c r="E121" i="33"/>
  <c r="F130" i="33"/>
  <c r="E130" i="33"/>
  <c r="F101" i="33"/>
  <c r="E101" i="33"/>
  <c r="F110" i="33"/>
  <c r="E110" i="33"/>
  <c r="E119" i="33"/>
  <c r="F170" i="33"/>
  <c r="E170" i="33"/>
  <c r="E149" i="33"/>
  <c r="E162" i="33"/>
  <c r="E177" i="33"/>
  <c r="E184" i="33"/>
  <c r="E123" i="33"/>
  <c r="CB18" i="4" l="1"/>
  <c r="CC18" i="4"/>
  <c r="V20" i="33" s="1"/>
  <c r="CB30" i="4"/>
  <c r="CC30" i="4"/>
  <c r="V32" i="33" s="1"/>
  <c r="CB42" i="4"/>
  <c r="CC42" i="4"/>
  <c r="V44" i="33" s="1"/>
  <c r="CB54" i="4"/>
  <c r="CC54" i="4"/>
  <c r="V56" i="33" s="1"/>
  <c r="CB66" i="4"/>
  <c r="CC66" i="4"/>
  <c r="V68" i="33" s="1"/>
  <c r="CB78" i="4"/>
  <c r="CC78" i="4"/>
  <c r="V80" i="33" s="1"/>
  <c r="CB90" i="4"/>
  <c r="CC90" i="4"/>
  <c r="V92" i="33" s="1"/>
  <c r="CB102" i="4"/>
  <c r="CC102" i="4"/>
  <c r="V104" i="33" s="1"/>
  <c r="CB114" i="4"/>
  <c r="CC114" i="4"/>
  <c r="V116" i="33" s="1"/>
  <c r="CB126" i="4"/>
  <c r="CC126" i="4"/>
  <c r="V128" i="33" s="1"/>
  <c r="CB138" i="4"/>
  <c r="CC138" i="4"/>
  <c r="V140" i="33" s="1"/>
  <c r="CB150" i="4"/>
  <c r="CC150" i="4"/>
  <c r="V152" i="33" s="1"/>
  <c r="CB162" i="4"/>
  <c r="CC162" i="4"/>
  <c r="V164" i="33" s="1"/>
  <c r="CB174" i="4"/>
  <c r="CC174" i="4"/>
  <c r="V176" i="33" s="1"/>
  <c r="CB186" i="4"/>
  <c r="CC186" i="4"/>
  <c r="V188" i="33" s="1"/>
  <c r="CB198" i="4"/>
  <c r="CC198" i="4"/>
  <c r="CB210" i="4"/>
  <c r="CC210" i="4"/>
  <c r="V212" i="33" s="1"/>
  <c r="BU18" i="4"/>
  <c r="BV18" i="4"/>
  <c r="U20" i="33" s="1"/>
  <c r="BU30" i="4"/>
  <c r="BV30" i="4"/>
  <c r="U32" i="33" s="1"/>
  <c r="BU42" i="4"/>
  <c r="BV42" i="4"/>
  <c r="U44" i="33" s="1"/>
  <c r="BU54" i="4"/>
  <c r="BV54" i="4"/>
  <c r="U56" i="33" s="1"/>
  <c r="BU66" i="4"/>
  <c r="BV66" i="4"/>
  <c r="U68" i="33" s="1"/>
  <c r="BU78" i="4"/>
  <c r="BV78" i="4"/>
  <c r="U80" i="33" s="1"/>
  <c r="BU90" i="4"/>
  <c r="BV90" i="4"/>
  <c r="U92" i="33" s="1"/>
  <c r="BU102" i="4"/>
  <c r="BV102" i="4"/>
  <c r="U104" i="33" s="1"/>
  <c r="BU114" i="4"/>
  <c r="BV114" i="4"/>
  <c r="U116" i="33" s="1"/>
  <c r="BU126" i="4"/>
  <c r="BV126" i="4"/>
  <c r="U128" i="33" s="1"/>
  <c r="BU138" i="4"/>
  <c r="BV138" i="4"/>
  <c r="U140" i="33" s="1"/>
  <c r="BU150" i="4"/>
  <c r="BV150" i="4"/>
  <c r="U152" i="33" s="1"/>
  <c r="BU162" i="4"/>
  <c r="BV162" i="4"/>
  <c r="U164" i="33" s="1"/>
  <c r="BU174" i="4"/>
  <c r="BV174" i="4"/>
  <c r="U176" i="33" s="1"/>
  <c r="BU186" i="4"/>
  <c r="BV186" i="4"/>
  <c r="U188" i="33" s="1"/>
  <c r="BU198" i="4"/>
  <c r="BV198" i="4"/>
  <c r="BU210" i="4"/>
  <c r="BU4" i="4" s="1"/>
  <c r="BV210" i="4"/>
  <c r="BN18" i="4"/>
  <c r="BO18" i="4"/>
  <c r="T20" i="33" s="1"/>
  <c r="BN30" i="4"/>
  <c r="BO30" i="4"/>
  <c r="T32" i="33" s="1"/>
  <c r="BN42" i="4"/>
  <c r="BO42" i="4"/>
  <c r="T44" i="33" s="1"/>
  <c r="BN54" i="4"/>
  <c r="BO54" i="4"/>
  <c r="T56" i="33" s="1"/>
  <c r="BN66" i="4"/>
  <c r="BO66" i="4"/>
  <c r="T68" i="33" s="1"/>
  <c r="BN78" i="4"/>
  <c r="BO78" i="4"/>
  <c r="T80" i="33" s="1"/>
  <c r="BN90" i="4"/>
  <c r="BO90" i="4"/>
  <c r="T92" i="33" s="1"/>
  <c r="BN102" i="4"/>
  <c r="BO102" i="4"/>
  <c r="T104" i="33" s="1"/>
  <c r="BN114" i="4"/>
  <c r="BO114" i="4"/>
  <c r="T116" i="33" s="1"/>
  <c r="BN126" i="4"/>
  <c r="BO126" i="4"/>
  <c r="T128" i="33" s="1"/>
  <c r="BN138" i="4"/>
  <c r="BO138" i="4"/>
  <c r="T140" i="33" s="1"/>
  <c r="BN150" i="4"/>
  <c r="BO150" i="4"/>
  <c r="T152" i="33" s="1"/>
  <c r="BN162" i="4"/>
  <c r="BO162" i="4"/>
  <c r="T164" i="33" s="1"/>
  <c r="BN174" i="4"/>
  <c r="BO174" i="4"/>
  <c r="T176" i="33" s="1"/>
  <c r="BN186" i="4"/>
  <c r="BO186" i="4"/>
  <c r="T188" i="33" s="1"/>
  <c r="BN198" i="4"/>
  <c r="BO198" i="4"/>
  <c r="BN210" i="4"/>
  <c r="BN4" i="4" s="1"/>
  <c r="BO210" i="4"/>
  <c r="BG18" i="4"/>
  <c r="BH18" i="4"/>
  <c r="S20" i="33" s="1"/>
  <c r="BG30" i="4"/>
  <c r="BH30" i="4"/>
  <c r="S32" i="33" s="1"/>
  <c r="BG42" i="4"/>
  <c r="BH42" i="4"/>
  <c r="S44" i="33" s="1"/>
  <c r="BG54" i="4"/>
  <c r="BH54" i="4"/>
  <c r="S56" i="33" s="1"/>
  <c r="BG66" i="4"/>
  <c r="BH66" i="4"/>
  <c r="S68" i="33" s="1"/>
  <c r="BG78" i="4"/>
  <c r="BH78" i="4"/>
  <c r="S80" i="33" s="1"/>
  <c r="BG90" i="4"/>
  <c r="BH90" i="4"/>
  <c r="S92" i="33" s="1"/>
  <c r="BG102" i="4"/>
  <c r="BH102" i="4"/>
  <c r="S104" i="33" s="1"/>
  <c r="BG114" i="4"/>
  <c r="BH114" i="4"/>
  <c r="S116" i="33" s="1"/>
  <c r="BG126" i="4"/>
  <c r="BH126" i="4"/>
  <c r="S128" i="33" s="1"/>
  <c r="BG138" i="4"/>
  <c r="BH138" i="4"/>
  <c r="S140" i="33" s="1"/>
  <c r="BG150" i="4"/>
  <c r="BH150" i="4"/>
  <c r="S152" i="33" s="1"/>
  <c r="BG162" i="4"/>
  <c r="BH162" i="4"/>
  <c r="S164" i="33" s="1"/>
  <c r="BG174" i="4"/>
  <c r="BH174" i="4"/>
  <c r="S176" i="33" s="1"/>
  <c r="BG186" i="4"/>
  <c r="BH186" i="4"/>
  <c r="S188" i="33" s="1"/>
  <c r="BG198" i="4"/>
  <c r="BH198" i="4"/>
  <c r="BG210" i="4"/>
  <c r="BG4" i="4" s="1"/>
  <c r="BH210" i="4"/>
  <c r="AZ18" i="4"/>
  <c r="BA18" i="4"/>
  <c r="R20" i="33" s="1"/>
  <c r="AZ30" i="4"/>
  <c r="BA30" i="4"/>
  <c r="R32" i="33" s="1"/>
  <c r="AZ42" i="4"/>
  <c r="BA42" i="4"/>
  <c r="R44" i="33" s="1"/>
  <c r="AZ54" i="4"/>
  <c r="BA54" i="4"/>
  <c r="R56" i="33" s="1"/>
  <c r="AZ66" i="4"/>
  <c r="BA66" i="4"/>
  <c r="R68" i="33" s="1"/>
  <c r="AZ78" i="4"/>
  <c r="BA78" i="4"/>
  <c r="R80" i="33" s="1"/>
  <c r="AZ90" i="4"/>
  <c r="BA90" i="4"/>
  <c r="R92" i="33" s="1"/>
  <c r="AZ102" i="4"/>
  <c r="BA102" i="4"/>
  <c r="R104" i="33" s="1"/>
  <c r="AZ114" i="4"/>
  <c r="BA114" i="4"/>
  <c r="R116" i="33" s="1"/>
  <c r="AZ126" i="4"/>
  <c r="BA126" i="4"/>
  <c r="R128" i="33" s="1"/>
  <c r="AZ138" i="4"/>
  <c r="BA138" i="4"/>
  <c r="R140" i="33" s="1"/>
  <c r="AZ150" i="4"/>
  <c r="BA150" i="4"/>
  <c r="R152" i="33" s="1"/>
  <c r="AZ162" i="4"/>
  <c r="BA162" i="4"/>
  <c r="R164" i="33" s="1"/>
  <c r="AZ174" i="4"/>
  <c r="BA174" i="4"/>
  <c r="R176" i="33" s="1"/>
  <c r="AZ186" i="4"/>
  <c r="BA186" i="4"/>
  <c r="R188" i="33" s="1"/>
  <c r="AZ198" i="4"/>
  <c r="BA198" i="4"/>
  <c r="AZ210" i="4"/>
  <c r="AZ4" i="4" s="1"/>
  <c r="BA210" i="4"/>
  <c r="AS18" i="4"/>
  <c r="AT18" i="4"/>
  <c r="Q20" i="33" s="1"/>
  <c r="AS30" i="4"/>
  <c r="AT30" i="4"/>
  <c r="Q32" i="33" s="1"/>
  <c r="AS42" i="4"/>
  <c r="AT42" i="4"/>
  <c r="Q44" i="33" s="1"/>
  <c r="AS54" i="4"/>
  <c r="AT54" i="4"/>
  <c r="Q56" i="33" s="1"/>
  <c r="AS66" i="4"/>
  <c r="AT66" i="4"/>
  <c r="Q68" i="33" s="1"/>
  <c r="AS78" i="4"/>
  <c r="AT78" i="4"/>
  <c r="Q80" i="33" s="1"/>
  <c r="AS90" i="4"/>
  <c r="AT90" i="4"/>
  <c r="Q92" i="33" s="1"/>
  <c r="AS102" i="4"/>
  <c r="AT102" i="4"/>
  <c r="Q104" i="33" s="1"/>
  <c r="AS114" i="4"/>
  <c r="AT114" i="4"/>
  <c r="Q116" i="33" s="1"/>
  <c r="AS126" i="4"/>
  <c r="AT126" i="4"/>
  <c r="Q128" i="33" s="1"/>
  <c r="AS138" i="4"/>
  <c r="AT138" i="4"/>
  <c r="Q140" i="33" s="1"/>
  <c r="AS150" i="4"/>
  <c r="AT150" i="4"/>
  <c r="Q152" i="33" s="1"/>
  <c r="AS162" i="4"/>
  <c r="AT162" i="4"/>
  <c r="Q164" i="33" s="1"/>
  <c r="AS174" i="4"/>
  <c r="AT174" i="4"/>
  <c r="Q176" i="33" s="1"/>
  <c r="AS186" i="4"/>
  <c r="AT186" i="4"/>
  <c r="Q188" i="33" s="1"/>
  <c r="AS198" i="4"/>
  <c r="AT198" i="4"/>
  <c r="AS210" i="4"/>
  <c r="AS4" i="4" s="1"/>
  <c r="AT210" i="4"/>
  <c r="AE18" i="4"/>
  <c r="AF18" i="4"/>
  <c r="O20" i="33" s="1"/>
  <c r="AE30" i="4"/>
  <c r="AF30" i="4"/>
  <c r="O32" i="33" s="1"/>
  <c r="AE42" i="4"/>
  <c r="AF42" i="4"/>
  <c r="O44" i="33" s="1"/>
  <c r="AE54" i="4"/>
  <c r="AF54" i="4"/>
  <c r="O56" i="33" s="1"/>
  <c r="AE66" i="4"/>
  <c r="AF66" i="4"/>
  <c r="O68" i="33" s="1"/>
  <c r="AE78" i="4"/>
  <c r="AF78" i="4"/>
  <c r="O80" i="33" s="1"/>
  <c r="AE90" i="4"/>
  <c r="AF90" i="4"/>
  <c r="O92" i="33" s="1"/>
  <c r="AE102" i="4"/>
  <c r="AF102" i="4"/>
  <c r="O104" i="33" s="1"/>
  <c r="AE114" i="4"/>
  <c r="AF114" i="4"/>
  <c r="O116" i="33" s="1"/>
  <c r="AE126" i="4"/>
  <c r="AF126" i="4"/>
  <c r="O128" i="33" s="1"/>
  <c r="AE138" i="4"/>
  <c r="AF138" i="4"/>
  <c r="O140" i="33" s="1"/>
  <c r="AE150" i="4"/>
  <c r="AF150" i="4"/>
  <c r="O152" i="33" s="1"/>
  <c r="AE162" i="4"/>
  <c r="AF162" i="4"/>
  <c r="O164" i="33" s="1"/>
  <c r="AE174" i="4"/>
  <c r="AF174" i="4"/>
  <c r="O176" i="33" s="1"/>
  <c r="AE186" i="4"/>
  <c r="AF186" i="4"/>
  <c r="O188" i="33" s="1"/>
  <c r="AE198" i="4"/>
  <c r="AF198" i="4"/>
  <c r="AE210" i="4"/>
  <c r="AE4" i="4" s="1"/>
  <c r="AF210" i="4"/>
  <c r="X18" i="4"/>
  <c r="Y18" i="4"/>
  <c r="N20" i="33" s="1"/>
  <c r="X30" i="4"/>
  <c r="Y30" i="4"/>
  <c r="N32" i="33" s="1"/>
  <c r="X42" i="4"/>
  <c r="Y42" i="4"/>
  <c r="N44" i="33" s="1"/>
  <c r="X54" i="4"/>
  <c r="Y54" i="4"/>
  <c r="N56" i="33" s="1"/>
  <c r="X66" i="4"/>
  <c r="Y66" i="4"/>
  <c r="N68" i="33" s="1"/>
  <c r="X78" i="4"/>
  <c r="Y78" i="4"/>
  <c r="N80" i="33" s="1"/>
  <c r="X90" i="4"/>
  <c r="Y90" i="4"/>
  <c r="N92" i="33" s="1"/>
  <c r="X102" i="4"/>
  <c r="Y102" i="4"/>
  <c r="N104" i="33" s="1"/>
  <c r="X114" i="4"/>
  <c r="Y114" i="4"/>
  <c r="N116" i="33" s="1"/>
  <c r="X126" i="4"/>
  <c r="Y126" i="4"/>
  <c r="N128" i="33" s="1"/>
  <c r="X138" i="4"/>
  <c r="Y138" i="4"/>
  <c r="N140" i="33" s="1"/>
  <c r="X150" i="4"/>
  <c r="Y150" i="4"/>
  <c r="N152" i="33" s="1"/>
  <c r="X162" i="4"/>
  <c r="Y162" i="4"/>
  <c r="N164" i="33" s="1"/>
  <c r="X174" i="4"/>
  <c r="Y174" i="4"/>
  <c r="N176" i="33" s="1"/>
  <c r="X186" i="4"/>
  <c r="Y186" i="4"/>
  <c r="N188" i="33" s="1"/>
  <c r="X198" i="4"/>
  <c r="Y198" i="4"/>
  <c r="X210" i="4"/>
  <c r="X4" i="4" s="1"/>
  <c r="Y210" i="4"/>
  <c r="Q18" i="4"/>
  <c r="R18" i="4"/>
  <c r="M20" i="33" s="1"/>
  <c r="Q30" i="4"/>
  <c r="R30" i="4"/>
  <c r="M32" i="33" s="1"/>
  <c r="Q42" i="4"/>
  <c r="R42" i="4"/>
  <c r="M44" i="33" s="1"/>
  <c r="Q54" i="4"/>
  <c r="R54" i="4"/>
  <c r="M56" i="33" s="1"/>
  <c r="Q66" i="4"/>
  <c r="R66" i="4"/>
  <c r="M68" i="33" s="1"/>
  <c r="Q78" i="4"/>
  <c r="R78" i="4"/>
  <c r="M80" i="33" s="1"/>
  <c r="Q90" i="4"/>
  <c r="R90" i="4"/>
  <c r="M92" i="33" s="1"/>
  <c r="Q102" i="4"/>
  <c r="R102" i="4"/>
  <c r="M104" i="33" s="1"/>
  <c r="Q114" i="4"/>
  <c r="R114" i="4"/>
  <c r="M116" i="33" s="1"/>
  <c r="Q126" i="4"/>
  <c r="R126" i="4"/>
  <c r="M128" i="33" s="1"/>
  <c r="Q138" i="4"/>
  <c r="R138" i="4"/>
  <c r="M140" i="33" s="1"/>
  <c r="Q150" i="4"/>
  <c r="R150" i="4"/>
  <c r="M152" i="33" s="1"/>
  <c r="Q162" i="4"/>
  <c r="R162" i="4"/>
  <c r="M164" i="33" s="1"/>
  <c r="Q174" i="4"/>
  <c r="R174" i="4"/>
  <c r="M176" i="33" s="1"/>
  <c r="Q186" i="4"/>
  <c r="R186" i="4"/>
  <c r="M188" i="33" s="1"/>
  <c r="Q198" i="4"/>
  <c r="R198" i="4"/>
  <c r="Q210" i="4"/>
  <c r="Q4" i="4" s="1"/>
  <c r="R210" i="4"/>
  <c r="J18" i="4"/>
  <c r="K18" i="4"/>
  <c r="L20" i="33" s="1"/>
  <c r="J30" i="4"/>
  <c r="K30" i="4"/>
  <c r="L32" i="33" s="1"/>
  <c r="J42" i="4"/>
  <c r="K42" i="4"/>
  <c r="L44" i="33" s="1"/>
  <c r="J54" i="4"/>
  <c r="K54" i="4"/>
  <c r="L56" i="33" s="1"/>
  <c r="J66" i="4"/>
  <c r="K66" i="4"/>
  <c r="L68" i="33" s="1"/>
  <c r="J78" i="4"/>
  <c r="K78" i="4"/>
  <c r="L80" i="33" s="1"/>
  <c r="J90" i="4"/>
  <c r="K90" i="4"/>
  <c r="L92" i="33" s="1"/>
  <c r="J102" i="4"/>
  <c r="K102" i="4"/>
  <c r="L104" i="33" s="1"/>
  <c r="J114" i="4"/>
  <c r="K114" i="4"/>
  <c r="L116" i="33" s="1"/>
  <c r="J126" i="4"/>
  <c r="K126" i="4"/>
  <c r="L128" i="33" s="1"/>
  <c r="J138" i="4"/>
  <c r="K138" i="4"/>
  <c r="L140" i="33" s="1"/>
  <c r="J150" i="4"/>
  <c r="K150" i="4"/>
  <c r="L152" i="33" s="1"/>
  <c r="J162" i="4"/>
  <c r="K162" i="4"/>
  <c r="L164" i="33" s="1"/>
  <c r="J174" i="4"/>
  <c r="K174" i="4"/>
  <c r="L176" i="33" s="1"/>
  <c r="J186" i="4"/>
  <c r="K186" i="4"/>
  <c r="L188" i="33" s="1"/>
  <c r="J198" i="4"/>
  <c r="K198" i="4"/>
  <c r="J210" i="4"/>
  <c r="J4" i="4" s="1"/>
  <c r="K210" i="4"/>
  <c r="C18" i="4"/>
  <c r="D18" i="4"/>
  <c r="K20" i="33" s="1"/>
  <c r="C30" i="4"/>
  <c r="D30" i="4"/>
  <c r="K32" i="33" s="1"/>
  <c r="C42" i="4"/>
  <c r="D42" i="4"/>
  <c r="K44" i="33" s="1"/>
  <c r="C54" i="4"/>
  <c r="D54" i="4"/>
  <c r="K56" i="33" s="1"/>
  <c r="C66" i="4"/>
  <c r="D66" i="4"/>
  <c r="K68" i="33" s="1"/>
  <c r="C78" i="4"/>
  <c r="D78" i="4"/>
  <c r="K80" i="33" s="1"/>
  <c r="C90" i="4"/>
  <c r="D90" i="4"/>
  <c r="K92" i="33" s="1"/>
  <c r="C102" i="4"/>
  <c r="D102" i="4"/>
  <c r="K104" i="33" s="1"/>
  <c r="C114" i="4"/>
  <c r="D114" i="4"/>
  <c r="K116" i="33" s="1"/>
  <c r="C126" i="4"/>
  <c r="D126" i="4"/>
  <c r="K128" i="33" s="1"/>
  <c r="C138" i="4"/>
  <c r="D138" i="4"/>
  <c r="K140" i="33" s="1"/>
  <c r="C150" i="4"/>
  <c r="D150" i="4"/>
  <c r="K152" i="33" s="1"/>
  <c r="C162" i="4"/>
  <c r="D162" i="4"/>
  <c r="K164" i="33" s="1"/>
  <c r="C174" i="4"/>
  <c r="D174" i="4"/>
  <c r="K176" i="33" s="1"/>
  <c r="C186" i="4"/>
  <c r="D186" i="4"/>
  <c r="K188" i="33" s="1"/>
  <c r="C198" i="4"/>
  <c r="D198" i="4"/>
  <c r="C210" i="4"/>
  <c r="C4" i="4" s="1"/>
  <c r="D210" i="4"/>
  <c r="D6" i="4"/>
  <c r="K8" i="33" s="1"/>
  <c r="T212" i="33" l="1"/>
  <c r="BO4" i="4"/>
  <c r="S212" i="33"/>
  <c r="BH4" i="4"/>
  <c r="Q212" i="33"/>
  <c r="AT4" i="4"/>
  <c r="N212" i="33"/>
  <c r="Y4" i="4"/>
  <c r="L212" i="33"/>
  <c r="K4" i="4"/>
  <c r="CC4" i="4"/>
  <c r="V200" i="33"/>
  <c r="CB4" i="4"/>
  <c r="BV4" i="4"/>
  <c r="U212" i="33"/>
  <c r="BA4" i="4"/>
  <c r="R212" i="33"/>
  <c r="AF4" i="4"/>
  <c r="O212" i="33"/>
  <c r="R4" i="4"/>
  <c r="R223" i="4" s="1"/>
  <c r="M212" i="33"/>
  <c r="D4" i="4"/>
  <c r="K212" i="33"/>
  <c r="CA7" i="4"/>
  <c r="CA8" i="4"/>
  <c r="CA9" i="4"/>
  <c r="CA10" i="4"/>
  <c r="CA11" i="4"/>
  <c r="CA12" i="4"/>
  <c r="CA13" i="4"/>
  <c r="CA14" i="4"/>
  <c r="CA15" i="4"/>
  <c r="CA16" i="4"/>
  <c r="CA19" i="4"/>
  <c r="CA20" i="4"/>
  <c r="CA21" i="4"/>
  <c r="CA22" i="4"/>
  <c r="CA23" i="4"/>
  <c r="CA24" i="4"/>
  <c r="CA25" i="4"/>
  <c r="CA26" i="4"/>
  <c r="CA27" i="4"/>
  <c r="CA28" i="4"/>
  <c r="CA31" i="4"/>
  <c r="CA32" i="4"/>
  <c r="CA33" i="4"/>
  <c r="CA34" i="4"/>
  <c r="CA35" i="4"/>
  <c r="CA36" i="4"/>
  <c r="CA37" i="4"/>
  <c r="CA38" i="4"/>
  <c r="CA39" i="4"/>
  <c r="CA40" i="4"/>
  <c r="CA43" i="4"/>
  <c r="CA44" i="4"/>
  <c r="CA45" i="4"/>
  <c r="CA46" i="4"/>
  <c r="CA47" i="4"/>
  <c r="CA48" i="4"/>
  <c r="CA49" i="4"/>
  <c r="CA50" i="4"/>
  <c r="CA51" i="4"/>
  <c r="CA52" i="4"/>
  <c r="CA55" i="4"/>
  <c r="CA56" i="4"/>
  <c r="CA57" i="4"/>
  <c r="CA58" i="4"/>
  <c r="CA59" i="4"/>
  <c r="CA60" i="4"/>
  <c r="CA61" i="4"/>
  <c r="CA62" i="4"/>
  <c r="CA63" i="4"/>
  <c r="CA64" i="4"/>
  <c r="CA67" i="4"/>
  <c r="CA68" i="4"/>
  <c r="CA69" i="4"/>
  <c r="CA70" i="4"/>
  <c r="CA71" i="4"/>
  <c r="CA72" i="4"/>
  <c r="CA73" i="4"/>
  <c r="CA74" i="4"/>
  <c r="CA75" i="4"/>
  <c r="CA76" i="4"/>
  <c r="CA91" i="4"/>
  <c r="CA92" i="4"/>
  <c r="CA93" i="4"/>
  <c r="CA94" i="4"/>
  <c r="CA95" i="4"/>
  <c r="CA96" i="4"/>
  <c r="CA97" i="4"/>
  <c r="CA98" i="4"/>
  <c r="CA99" i="4"/>
  <c r="CA100" i="4"/>
  <c r="CA103" i="4"/>
  <c r="CA104" i="4"/>
  <c r="CA105" i="4"/>
  <c r="CA106" i="4"/>
  <c r="CA107" i="4"/>
  <c r="CA108" i="4"/>
  <c r="CA109" i="4"/>
  <c r="CA110" i="4"/>
  <c r="CA111" i="4"/>
  <c r="CA112" i="4"/>
  <c r="CA115" i="4"/>
  <c r="CA116" i="4"/>
  <c r="CA117" i="4"/>
  <c r="CA118" i="4"/>
  <c r="CA119" i="4"/>
  <c r="CA120" i="4"/>
  <c r="CA121" i="4"/>
  <c r="CA122" i="4"/>
  <c r="CA123" i="4"/>
  <c r="CA124" i="4"/>
  <c r="CA127" i="4"/>
  <c r="CA128" i="4"/>
  <c r="CA129" i="4"/>
  <c r="CA130" i="4"/>
  <c r="CA131" i="4"/>
  <c r="CA132" i="4"/>
  <c r="CA133" i="4"/>
  <c r="CA134" i="4"/>
  <c r="CA135" i="4"/>
  <c r="CA136" i="4"/>
  <c r="CA151" i="4"/>
  <c r="CA152" i="4"/>
  <c r="CA153" i="4"/>
  <c r="CA154" i="4"/>
  <c r="CA155" i="4"/>
  <c r="CA156" i="4"/>
  <c r="CA157" i="4"/>
  <c r="CA158" i="4"/>
  <c r="CA159" i="4"/>
  <c r="CA160" i="4"/>
  <c r="CA163" i="4"/>
  <c r="CA164" i="4"/>
  <c r="CA165" i="4"/>
  <c r="CA166" i="4"/>
  <c r="CA167" i="4"/>
  <c r="CA168" i="4"/>
  <c r="CA169" i="4"/>
  <c r="CA170" i="4"/>
  <c r="CA171" i="4"/>
  <c r="CA172" i="4"/>
  <c r="CA175" i="4"/>
  <c r="CA176" i="4"/>
  <c r="CA177" i="4"/>
  <c r="CA178" i="4"/>
  <c r="CA179" i="4"/>
  <c r="CA180" i="4"/>
  <c r="CA181" i="4"/>
  <c r="CA182" i="4"/>
  <c r="CA183" i="4"/>
  <c r="CA184" i="4"/>
  <c r="CA187" i="4"/>
  <c r="CA188" i="4"/>
  <c r="CA189" i="4"/>
  <c r="CA190" i="4"/>
  <c r="CA191" i="4"/>
  <c r="CA192" i="4"/>
  <c r="CA193" i="4"/>
  <c r="CA194" i="4"/>
  <c r="CA195" i="4"/>
  <c r="CA196" i="4"/>
  <c r="CA199" i="4"/>
  <c r="CA200" i="4"/>
  <c r="CA201" i="4"/>
  <c r="CA202" i="4"/>
  <c r="CA203" i="4"/>
  <c r="CA204" i="4"/>
  <c r="CA205" i="4"/>
  <c r="CA206" i="4"/>
  <c r="CA207" i="4"/>
  <c r="CA208" i="4"/>
  <c r="CA211" i="4"/>
  <c r="CA212" i="4"/>
  <c r="CA213" i="4"/>
  <c r="CA214" i="4"/>
  <c r="CA215" i="4"/>
  <c r="CA216" i="4"/>
  <c r="CA217" i="4"/>
  <c r="CA218" i="4"/>
  <c r="CA219" i="4"/>
  <c r="CA220" i="4"/>
  <c r="BT211" i="4"/>
  <c r="BT212" i="4"/>
  <c r="BT213" i="4"/>
  <c r="BT214" i="4"/>
  <c r="BT215" i="4"/>
  <c r="BT216" i="4"/>
  <c r="BT217" i="4"/>
  <c r="BT218" i="4"/>
  <c r="BT219" i="4"/>
  <c r="BT220" i="4"/>
  <c r="BT210" i="4"/>
  <c r="BT199" i="4"/>
  <c r="BT200" i="4"/>
  <c r="BT201" i="4"/>
  <c r="BT202" i="4"/>
  <c r="BT203" i="4"/>
  <c r="BT204" i="4"/>
  <c r="BT205" i="4"/>
  <c r="BT206" i="4"/>
  <c r="BT207" i="4"/>
  <c r="BT208" i="4"/>
  <c r="BT198" i="4"/>
  <c r="AR214" i="4"/>
  <c r="AR215" i="4"/>
  <c r="AR216" i="4"/>
  <c r="AR217" i="4"/>
  <c r="AR218" i="4"/>
  <c r="AR219" i="4"/>
  <c r="AR220" i="4"/>
  <c r="AR202" i="4"/>
  <c r="AR203" i="4"/>
  <c r="AR204" i="4"/>
  <c r="AR205" i="4"/>
  <c r="AR206" i="4"/>
  <c r="AR207" i="4"/>
  <c r="AR208" i="4"/>
  <c r="AR190" i="4"/>
  <c r="AR191" i="4"/>
  <c r="AR192" i="4"/>
  <c r="AR193" i="4"/>
  <c r="AR194" i="4"/>
  <c r="AR195" i="4"/>
  <c r="AR196" i="4"/>
  <c r="AR178" i="4"/>
  <c r="AR179" i="4"/>
  <c r="AR180" i="4"/>
  <c r="AR181" i="4"/>
  <c r="AR182" i="4"/>
  <c r="AR183" i="4"/>
  <c r="AR184" i="4"/>
  <c r="AR166" i="4"/>
  <c r="AR167" i="4"/>
  <c r="AR168" i="4"/>
  <c r="AR169" i="4"/>
  <c r="AR170" i="4"/>
  <c r="AR171" i="4"/>
  <c r="AR172" i="4"/>
  <c r="AR154" i="4"/>
  <c r="AR155" i="4"/>
  <c r="AR156" i="4"/>
  <c r="AR157" i="4"/>
  <c r="AR158" i="4"/>
  <c r="AR159" i="4"/>
  <c r="AR160" i="4"/>
  <c r="AR142" i="4"/>
  <c r="AR143" i="4"/>
  <c r="AR144" i="4"/>
  <c r="AR145" i="4"/>
  <c r="AR146" i="4"/>
  <c r="AR147" i="4"/>
  <c r="AR148" i="4"/>
  <c r="AR130" i="4"/>
  <c r="AR131" i="4"/>
  <c r="AR132" i="4"/>
  <c r="AR133" i="4"/>
  <c r="AR134" i="4"/>
  <c r="AR135" i="4"/>
  <c r="AR136" i="4"/>
  <c r="AR118" i="4"/>
  <c r="AR119" i="4"/>
  <c r="AR120" i="4"/>
  <c r="AR121" i="4"/>
  <c r="AR122" i="4"/>
  <c r="AR123" i="4"/>
  <c r="AR124" i="4"/>
  <c r="AR106" i="4"/>
  <c r="AR107" i="4"/>
  <c r="AR108" i="4"/>
  <c r="AR109" i="4"/>
  <c r="AR110" i="4"/>
  <c r="AR111" i="4"/>
  <c r="AR112" i="4"/>
  <c r="AR94" i="4"/>
  <c r="AR95" i="4"/>
  <c r="AR96" i="4"/>
  <c r="AR97" i="4"/>
  <c r="AR98" i="4"/>
  <c r="AR99" i="4"/>
  <c r="AR100" i="4"/>
  <c r="AR82" i="4"/>
  <c r="AR83" i="4"/>
  <c r="AR84" i="4"/>
  <c r="AR85" i="4"/>
  <c r="AR86" i="4"/>
  <c r="AR87" i="4"/>
  <c r="AR88" i="4"/>
  <c r="AR70" i="4"/>
  <c r="AR71" i="4"/>
  <c r="AR72" i="4"/>
  <c r="AR73" i="4"/>
  <c r="AR74" i="4"/>
  <c r="AR75" i="4"/>
  <c r="AR76" i="4"/>
  <c r="AR58" i="4"/>
  <c r="AR59" i="4"/>
  <c r="AR60" i="4"/>
  <c r="AR61" i="4"/>
  <c r="AR62" i="4"/>
  <c r="AR63" i="4"/>
  <c r="AR64" i="4"/>
  <c r="AR46" i="4"/>
  <c r="AR47" i="4"/>
  <c r="AR48" i="4"/>
  <c r="AR49" i="4"/>
  <c r="AR50" i="4"/>
  <c r="AR51" i="4"/>
  <c r="AR52" i="4"/>
  <c r="AR34" i="4"/>
  <c r="AR35" i="4"/>
  <c r="AR36" i="4"/>
  <c r="AR37" i="4"/>
  <c r="AR38" i="4"/>
  <c r="AR39" i="4"/>
  <c r="AR40" i="4"/>
  <c r="AR22" i="4"/>
  <c r="AR23" i="4"/>
  <c r="AR24" i="4"/>
  <c r="AR25" i="4"/>
  <c r="AR26" i="4"/>
  <c r="AR27" i="4"/>
  <c r="AR28" i="4"/>
  <c r="AR10" i="4"/>
  <c r="AR11" i="4"/>
  <c r="AR12" i="4"/>
  <c r="AR13" i="4"/>
  <c r="AR14" i="4"/>
  <c r="AR15" i="4"/>
  <c r="AR16" i="4"/>
  <c r="J200" i="33" l="1"/>
  <c r="D200" i="33"/>
  <c r="BF18" i="4"/>
  <c r="BF19" i="4"/>
  <c r="BF20" i="4"/>
  <c r="BF21" i="4"/>
  <c r="BF22" i="4"/>
  <c r="BF23" i="4"/>
  <c r="BF24" i="4"/>
  <c r="BF25" i="4"/>
  <c r="BF26" i="4"/>
  <c r="BF27" i="4"/>
  <c r="BF28" i="4"/>
  <c r="BF30" i="4"/>
  <c r="BF31" i="4"/>
  <c r="BF32" i="4"/>
  <c r="BF33" i="4"/>
  <c r="BF34" i="4"/>
  <c r="BF35" i="4"/>
  <c r="BF36" i="4"/>
  <c r="BF37" i="4"/>
  <c r="BF38" i="4"/>
  <c r="BF39" i="4"/>
  <c r="BF40" i="4"/>
  <c r="BF42" i="4"/>
  <c r="BF43" i="4"/>
  <c r="BF44" i="4"/>
  <c r="BF45" i="4"/>
  <c r="BF46" i="4"/>
  <c r="BF47" i="4"/>
  <c r="BF48" i="4"/>
  <c r="BF49" i="4"/>
  <c r="BF50" i="4"/>
  <c r="BF51" i="4"/>
  <c r="BF52" i="4"/>
  <c r="BF54" i="4"/>
  <c r="BF55" i="4"/>
  <c r="BF56" i="4"/>
  <c r="BF57" i="4"/>
  <c r="BF58" i="4"/>
  <c r="BF59" i="4"/>
  <c r="BF60" i="4"/>
  <c r="BF61" i="4"/>
  <c r="BF62" i="4"/>
  <c r="BF63" i="4"/>
  <c r="BF64" i="4"/>
  <c r="BF66" i="4"/>
  <c r="BF67" i="4"/>
  <c r="BF68" i="4"/>
  <c r="BF69" i="4"/>
  <c r="BF70" i="4"/>
  <c r="BF71" i="4"/>
  <c r="BF72" i="4"/>
  <c r="BF73" i="4"/>
  <c r="BF74" i="4"/>
  <c r="BF75" i="4"/>
  <c r="BF76" i="4"/>
  <c r="BF78" i="4"/>
  <c r="BF79" i="4"/>
  <c r="BF80" i="4"/>
  <c r="BF81" i="4"/>
  <c r="BF82" i="4"/>
  <c r="BF83" i="4"/>
  <c r="BF84" i="4"/>
  <c r="BF85" i="4"/>
  <c r="BF86" i="4"/>
  <c r="BF87" i="4"/>
  <c r="BF88" i="4"/>
  <c r="BF90" i="4"/>
  <c r="BF91" i="4"/>
  <c r="BF92" i="4"/>
  <c r="BF93" i="4"/>
  <c r="BF94" i="4"/>
  <c r="BF95" i="4"/>
  <c r="BF96" i="4"/>
  <c r="BF97" i="4"/>
  <c r="BF98" i="4"/>
  <c r="BF99" i="4"/>
  <c r="BF100" i="4"/>
  <c r="BF102" i="4"/>
  <c r="BF103" i="4"/>
  <c r="BF104" i="4"/>
  <c r="BF105" i="4"/>
  <c r="BF106" i="4"/>
  <c r="BF107" i="4"/>
  <c r="BF108" i="4"/>
  <c r="BF109" i="4"/>
  <c r="BF110" i="4"/>
  <c r="BF111" i="4"/>
  <c r="BF112" i="4"/>
  <c r="BF114" i="4"/>
  <c r="BF115" i="4"/>
  <c r="BF116" i="4"/>
  <c r="BF117" i="4"/>
  <c r="BF118" i="4"/>
  <c r="BF119" i="4"/>
  <c r="BF120" i="4"/>
  <c r="BF121" i="4"/>
  <c r="BF122" i="4"/>
  <c r="BF123" i="4"/>
  <c r="BF124" i="4"/>
  <c r="BF126" i="4"/>
  <c r="BF127" i="4"/>
  <c r="BF128" i="4"/>
  <c r="BF129" i="4"/>
  <c r="BF130" i="4"/>
  <c r="BF131" i="4"/>
  <c r="BF132" i="4"/>
  <c r="BF133" i="4"/>
  <c r="BF134" i="4"/>
  <c r="BF135" i="4"/>
  <c r="BF136" i="4"/>
  <c r="BF138" i="4"/>
  <c r="BF139" i="4"/>
  <c r="BF140" i="4"/>
  <c r="BF141" i="4"/>
  <c r="BF142" i="4"/>
  <c r="BF143" i="4"/>
  <c r="BF144" i="4"/>
  <c r="BF145" i="4"/>
  <c r="BF146" i="4"/>
  <c r="BF147" i="4"/>
  <c r="BF148" i="4"/>
  <c r="BF150" i="4"/>
  <c r="BF151" i="4"/>
  <c r="BF152" i="4"/>
  <c r="BF153" i="4"/>
  <c r="BF154" i="4"/>
  <c r="BF155" i="4"/>
  <c r="BF156" i="4"/>
  <c r="BF157" i="4"/>
  <c r="BF158" i="4"/>
  <c r="BF159" i="4"/>
  <c r="BF160" i="4"/>
  <c r="BF162" i="4"/>
  <c r="BF163" i="4"/>
  <c r="BF164" i="4"/>
  <c r="BF165" i="4"/>
  <c r="BF166" i="4"/>
  <c r="BF167" i="4"/>
  <c r="BF168" i="4"/>
  <c r="BF169" i="4"/>
  <c r="BF170" i="4"/>
  <c r="BF171" i="4"/>
  <c r="BF172" i="4"/>
  <c r="BF174" i="4"/>
  <c r="BF175" i="4"/>
  <c r="BF176" i="4"/>
  <c r="BF177" i="4"/>
  <c r="BF178" i="4"/>
  <c r="BF179" i="4"/>
  <c r="BF180" i="4"/>
  <c r="BF181" i="4"/>
  <c r="BF182" i="4"/>
  <c r="BF183" i="4"/>
  <c r="BF184" i="4"/>
  <c r="BF186" i="4"/>
  <c r="BF187" i="4"/>
  <c r="BF188" i="4"/>
  <c r="BF189" i="4"/>
  <c r="BF190" i="4"/>
  <c r="BF191" i="4"/>
  <c r="BF192" i="4"/>
  <c r="BF193" i="4"/>
  <c r="BF194" i="4"/>
  <c r="BF195" i="4"/>
  <c r="BF196" i="4"/>
  <c r="BF198" i="4"/>
  <c r="BF199" i="4"/>
  <c r="BF200" i="4"/>
  <c r="BF201" i="4"/>
  <c r="BF202" i="4"/>
  <c r="BF203" i="4"/>
  <c r="BF204" i="4"/>
  <c r="BF205" i="4"/>
  <c r="BF206" i="4"/>
  <c r="BF207" i="4"/>
  <c r="BF208" i="4"/>
  <c r="BF210" i="4"/>
  <c r="BF211" i="4"/>
  <c r="BF212" i="4"/>
  <c r="BF213" i="4"/>
  <c r="BF214" i="4"/>
  <c r="BF215" i="4"/>
  <c r="BF216" i="4"/>
  <c r="BF217" i="4"/>
  <c r="BF218" i="4"/>
  <c r="BF219" i="4"/>
  <c r="BF220" i="4"/>
  <c r="BF7" i="4"/>
  <c r="BF8" i="4"/>
  <c r="BF9" i="4"/>
  <c r="BF10" i="4"/>
  <c r="BF11" i="4"/>
  <c r="BF12" i="4"/>
  <c r="BF13" i="4"/>
  <c r="BF14" i="4"/>
  <c r="BF15" i="4"/>
  <c r="BF16" i="4"/>
  <c r="BF6" i="4"/>
  <c r="AY18" i="4"/>
  <c r="AY19" i="4"/>
  <c r="AY20" i="4"/>
  <c r="AY21" i="4"/>
  <c r="AY22" i="4"/>
  <c r="AY23" i="4"/>
  <c r="AY24" i="4"/>
  <c r="AY25" i="4"/>
  <c r="AY26" i="4"/>
  <c r="AY27" i="4"/>
  <c r="AY28" i="4"/>
  <c r="AY30" i="4"/>
  <c r="AY31" i="4"/>
  <c r="AY32" i="4"/>
  <c r="AY33" i="4"/>
  <c r="AY34" i="4"/>
  <c r="AY35" i="4"/>
  <c r="AY36" i="4"/>
  <c r="AY37" i="4"/>
  <c r="AY38" i="4"/>
  <c r="AY39" i="4"/>
  <c r="AY40" i="4"/>
  <c r="AY42" i="4"/>
  <c r="AY43" i="4"/>
  <c r="AY44" i="4"/>
  <c r="AY45" i="4"/>
  <c r="AY46" i="4"/>
  <c r="AY47" i="4"/>
  <c r="AY48" i="4"/>
  <c r="AY49" i="4"/>
  <c r="AY50" i="4"/>
  <c r="AY51" i="4"/>
  <c r="AY52" i="4"/>
  <c r="AY54" i="4"/>
  <c r="AY55" i="4"/>
  <c r="AY56" i="4"/>
  <c r="AY57" i="4"/>
  <c r="AY58" i="4"/>
  <c r="AY59" i="4"/>
  <c r="AY60" i="4"/>
  <c r="AY61" i="4"/>
  <c r="AY62" i="4"/>
  <c r="AY63" i="4"/>
  <c r="AY64" i="4"/>
  <c r="AY66" i="4"/>
  <c r="AY67" i="4"/>
  <c r="AY68" i="4"/>
  <c r="AY69" i="4"/>
  <c r="AY70" i="4"/>
  <c r="AY71" i="4"/>
  <c r="AY72" i="4"/>
  <c r="AY73" i="4"/>
  <c r="AY74" i="4"/>
  <c r="AY75" i="4"/>
  <c r="AY76" i="4"/>
  <c r="AY78" i="4"/>
  <c r="AY79" i="4"/>
  <c r="AY80" i="4"/>
  <c r="AY81" i="4"/>
  <c r="AY82" i="4"/>
  <c r="AY83" i="4"/>
  <c r="AY84" i="4"/>
  <c r="AY85" i="4"/>
  <c r="AY86" i="4"/>
  <c r="AY87" i="4"/>
  <c r="AY88" i="4"/>
  <c r="AY90" i="4"/>
  <c r="AY91" i="4"/>
  <c r="AY92" i="4"/>
  <c r="AY93" i="4"/>
  <c r="AY94" i="4"/>
  <c r="AY95" i="4"/>
  <c r="AY96" i="4"/>
  <c r="AY97" i="4"/>
  <c r="AY98" i="4"/>
  <c r="AY99" i="4"/>
  <c r="AY100" i="4"/>
  <c r="AY102" i="4"/>
  <c r="AY103" i="4"/>
  <c r="AY104" i="4"/>
  <c r="AY105" i="4"/>
  <c r="AY106" i="4"/>
  <c r="AY107" i="4"/>
  <c r="AY108" i="4"/>
  <c r="AY109" i="4"/>
  <c r="AY110" i="4"/>
  <c r="AY111" i="4"/>
  <c r="AY112" i="4"/>
  <c r="AY114" i="4"/>
  <c r="AY115" i="4"/>
  <c r="AY116" i="4"/>
  <c r="AY117" i="4"/>
  <c r="AY118" i="4"/>
  <c r="AY119" i="4"/>
  <c r="AY120" i="4"/>
  <c r="AY121" i="4"/>
  <c r="AY122" i="4"/>
  <c r="AY123" i="4"/>
  <c r="AY124" i="4"/>
  <c r="AY126" i="4"/>
  <c r="AY127" i="4"/>
  <c r="AY128" i="4"/>
  <c r="AY129" i="4"/>
  <c r="AY130" i="4"/>
  <c r="AY131" i="4"/>
  <c r="AY132" i="4"/>
  <c r="AY133" i="4"/>
  <c r="AY134" i="4"/>
  <c r="AY135" i="4"/>
  <c r="AY136" i="4"/>
  <c r="AY138" i="4"/>
  <c r="AY139" i="4"/>
  <c r="AY140" i="4"/>
  <c r="AY141" i="4"/>
  <c r="AY142" i="4"/>
  <c r="AY143" i="4"/>
  <c r="AY144" i="4"/>
  <c r="AY145" i="4"/>
  <c r="AY146" i="4"/>
  <c r="AY147" i="4"/>
  <c r="AY148" i="4"/>
  <c r="AY150" i="4"/>
  <c r="AY151" i="4"/>
  <c r="AY152" i="4"/>
  <c r="AY153" i="4"/>
  <c r="AY154" i="4"/>
  <c r="AY155" i="4"/>
  <c r="AY156" i="4"/>
  <c r="AY157" i="4"/>
  <c r="AY158" i="4"/>
  <c r="AY159" i="4"/>
  <c r="AY160" i="4"/>
  <c r="AY162" i="4"/>
  <c r="AY163" i="4"/>
  <c r="AY164" i="4"/>
  <c r="AY165" i="4"/>
  <c r="AY166" i="4"/>
  <c r="AY167" i="4"/>
  <c r="AY168" i="4"/>
  <c r="AY169" i="4"/>
  <c r="AY170" i="4"/>
  <c r="AY171" i="4"/>
  <c r="AY172" i="4"/>
  <c r="AY174" i="4"/>
  <c r="AY175" i="4"/>
  <c r="AY176" i="4"/>
  <c r="AY177" i="4"/>
  <c r="AY178" i="4"/>
  <c r="AY179" i="4"/>
  <c r="AY180" i="4"/>
  <c r="AY181" i="4"/>
  <c r="AY182" i="4"/>
  <c r="AY183" i="4"/>
  <c r="AY184" i="4"/>
  <c r="AY186" i="4"/>
  <c r="AY187" i="4"/>
  <c r="AY188" i="4"/>
  <c r="AY189" i="4"/>
  <c r="AY190" i="4"/>
  <c r="AY191" i="4"/>
  <c r="AY192" i="4"/>
  <c r="AY193" i="4"/>
  <c r="AY194" i="4"/>
  <c r="AY195" i="4"/>
  <c r="AY196" i="4"/>
  <c r="AY198" i="4"/>
  <c r="AY199" i="4"/>
  <c r="AY200" i="4"/>
  <c r="AY201" i="4"/>
  <c r="AY202" i="4"/>
  <c r="AY203" i="4"/>
  <c r="AY204" i="4"/>
  <c r="AY205" i="4"/>
  <c r="AY206" i="4"/>
  <c r="AY207" i="4"/>
  <c r="AY208" i="4"/>
  <c r="AY210" i="4"/>
  <c r="AY211" i="4"/>
  <c r="AY212" i="4"/>
  <c r="AY213" i="4"/>
  <c r="AY214" i="4"/>
  <c r="AY215" i="4"/>
  <c r="AY216" i="4"/>
  <c r="AY217" i="4"/>
  <c r="AY218" i="4"/>
  <c r="AY219" i="4"/>
  <c r="AY220" i="4"/>
  <c r="AY7" i="4"/>
  <c r="AY8" i="4"/>
  <c r="AY9" i="4"/>
  <c r="AY10" i="4"/>
  <c r="AY11" i="4"/>
  <c r="AY12" i="4"/>
  <c r="AY13" i="4"/>
  <c r="AY14" i="4"/>
  <c r="AY15" i="4"/>
  <c r="AY16" i="4"/>
  <c r="AY6" i="4"/>
  <c r="AR18" i="4"/>
  <c r="AR19" i="4"/>
  <c r="AR20" i="4"/>
  <c r="AR21" i="4"/>
  <c r="AR30" i="4"/>
  <c r="AR31" i="4"/>
  <c r="AR32" i="4"/>
  <c r="AR33" i="4"/>
  <c r="AR42" i="4"/>
  <c r="AR43" i="4"/>
  <c r="AR44" i="4"/>
  <c r="AR45" i="4"/>
  <c r="AR54" i="4"/>
  <c r="AR55" i="4"/>
  <c r="AR56" i="4"/>
  <c r="AR57" i="4"/>
  <c r="AR66" i="4"/>
  <c r="AR67" i="4"/>
  <c r="AR68" i="4"/>
  <c r="AR69" i="4"/>
  <c r="AR78" i="4"/>
  <c r="AR79" i="4"/>
  <c r="AR80" i="4"/>
  <c r="AR81" i="4"/>
  <c r="AR90" i="4"/>
  <c r="AR91" i="4"/>
  <c r="AR92" i="4"/>
  <c r="AR93" i="4"/>
  <c r="AR102" i="4"/>
  <c r="AR103" i="4"/>
  <c r="AR104" i="4"/>
  <c r="AR105" i="4"/>
  <c r="AR114" i="4"/>
  <c r="AR115" i="4"/>
  <c r="AR116" i="4"/>
  <c r="AR117" i="4"/>
  <c r="AR126" i="4"/>
  <c r="AR127" i="4"/>
  <c r="AR128" i="4"/>
  <c r="AR129" i="4"/>
  <c r="AR138" i="4"/>
  <c r="AR139" i="4"/>
  <c r="AR140" i="4"/>
  <c r="AR141" i="4"/>
  <c r="AR150" i="4"/>
  <c r="AR151" i="4"/>
  <c r="AR152" i="4"/>
  <c r="AR153" i="4"/>
  <c r="AR162" i="4"/>
  <c r="AR163" i="4"/>
  <c r="AR164" i="4"/>
  <c r="AR165" i="4"/>
  <c r="AR174" i="4"/>
  <c r="AR175" i="4"/>
  <c r="AR176" i="4"/>
  <c r="AR177" i="4"/>
  <c r="AR186" i="4"/>
  <c r="AR187" i="4"/>
  <c r="AR188" i="4"/>
  <c r="AR189" i="4"/>
  <c r="AR198" i="4"/>
  <c r="AR199" i="4"/>
  <c r="AR200" i="4"/>
  <c r="AR201" i="4"/>
  <c r="AR210" i="4"/>
  <c r="AR211" i="4"/>
  <c r="AR212" i="4"/>
  <c r="AR213" i="4"/>
  <c r="AR7" i="4"/>
  <c r="AR8" i="4"/>
  <c r="AR6" i="4"/>
  <c r="AR9" i="4"/>
  <c r="AK18" i="4"/>
  <c r="AK19" i="4"/>
  <c r="AK20" i="4"/>
  <c r="AK21" i="4"/>
  <c r="AK22" i="4"/>
  <c r="AK23" i="4"/>
  <c r="AK24" i="4"/>
  <c r="AK25" i="4"/>
  <c r="AK26" i="4"/>
  <c r="AK27" i="4"/>
  <c r="AK28" i="4"/>
  <c r="AK30" i="4"/>
  <c r="AK31" i="4"/>
  <c r="AK32" i="4"/>
  <c r="AK33" i="4"/>
  <c r="AK34" i="4"/>
  <c r="AK35" i="4"/>
  <c r="AK36" i="4"/>
  <c r="AK37" i="4"/>
  <c r="AK38" i="4"/>
  <c r="AK39" i="4"/>
  <c r="AK40" i="4"/>
  <c r="AK42" i="4"/>
  <c r="AK43" i="4"/>
  <c r="AK44" i="4"/>
  <c r="AK45" i="4"/>
  <c r="AK46" i="4"/>
  <c r="AK47" i="4"/>
  <c r="AK48" i="4"/>
  <c r="AK49" i="4"/>
  <c r="AK50" i="4"/>
  <c r="AK51" i="4"/>
  <c r="AK52" i="4"/>
  <c r="AK54" i="4"/>
  <c r="AK55" i="4"/>
  <c r="AK56" i="4"/>
  <c r="AK57" i="4"/>
  <c r="AK58" i="4"/>
  <c r="AK59" i="4"/>
  <c r="AK60" i="4"/>
  <c r="AK61" i="4"/>
  <c r="AK62" i="4"/>
  <c r="AK63" i="4"/>
  <c r="AK64" i="4"/>
  <c r="AK66" i="4"/>
  <c r="AK67" i="4"/>
  <c r="AK68" i="4"/>
  <c r="AK69" i="4"/>
  <c r="AK70" i="4"/>
  <c r="AK71" i="4"/>
  <c r="AK72" i="4"/>
  <c r="AK73" i="4"/>
  <c r="AK74" i="4"/>
  <c r="AK75" i="4"/>
  <c r="AK76" i="4"/>
  <c r="AK78" i="4"/>
  <c r="AK79" i="4"/>
  <c r="AK80" i="4"/>
  <c r="AK81" i="4"/>
  <c r="AK82" i="4"/>
  <c r="AK83" i="4"/>
  <c r="AK84" i="4"/>
  <c r="AK85" i="4"/>
  <c r="AK86" i="4"/>
  <c r="AK87" i="4"/>
  <c r="AK88" i="4"/>
  <c r="AK90" i="4"/>
  <c r="AK91" i="4"/>
  <c r="AK92" i="4"/>
  <c r="AK93" i="4"/>
  <c r="AK94" i="4"/>
  <c r="AK95" i="4"/>
  <c r="AK96" i="4"/>
  <c r="AK97" i="4"/>
  <c r="AK98" i="4"/>
  <c r="AK99" i="4"/>
  <c r="AK100" i="4"/>
  <c r="AK102" i="4"/>
  <c r="AK103" i="4"/>
  <c r="AK104" i="4"/>
  <c r="AK105" i="4"/>
  <c r="AK106" i="4"/>
  <c r="AK107" i="4"/>
  <c r="AK108" i="4"/>
  <c r="AK109" i="4"/>
  <c r="AK110" i="4"/>
  <c r="AK111" i="4"/>
  <c r="AK112" i="4"/>
  <c r="AK114" i="4"/>
  <c r="AK115" i="4"/>
  <c r="AK116" i="4"/>
  <c r="AK117" i="4"/>
  <c r="AK118" i="4"/>
  <c r="AK119" i="4"/>
  <c r="AK120" i="4"/>
  <c r="AK121" i="4"/>
  <c r="AK122" i="4"/>
  <c r="AK123" i="4"/>
  <c r="AK124" i="4"/>
  <c r="AK126" i="4"/>
  <c r="AK127" i="4"/>
  <c r="AK128" i="4"/>
  <c r="AK129" i="4"/>
  <c r="AK130" i="4"/>
  <c r="AK131" i="4"/>
  <c r="AK132" i="4"/>
  <c r="AK133" i="4"/>
  <c r="AK134" i="4"/>
  <c r="AK135" i="4"/>
  <c r="AK136" i="4"/>
  <c r="AK138" i="4"/>
  <c r="AK139" i="4"/>
  <c r="AK140" i="4"/>
  <c r="AK141" i="4"/>
  <c r="AK142" i="4"/>
  <c r="AK143" i="4"/>
  <c r="AK144" i="4"/>
  <c r="AK145" i="4"/>
  <c r="AK146" i="4"/>
  <c r="AK147" i="4"/>
  <c r="AK148" i="4"/>
  <c r="AK150" i="4"/>
  <c r="AK151" i="4"/>
  <c r="AK152" i="4"/>
  <c r="AK153" i="4"/>
  <c r="AK154" i="4"/>
  <c r="AK155" i="4"/>
  <c r="AK156" i="4"/>
  <c r="AK157" i="4"/>
  <c r="AK158" i="4"/>
  <c r="AK159" i="4"/>
  <c r="AK160" i="4"/>
  <c r="AK162" i="4"/>
  <c r="AK163" i="4"/>
  <c r="AK164" i="4"/>
  <c r="AK165" i="4"/>
  <c r="AK166" i="4"/>
  <c r="AK167" i="4"/>
  <c r="AK168" i="4"/>
  <c r="AK169" i="4"/>
  <c r="AK170" i="4"/>
  <c r="AK171" i="4"/>
  <c r="AK172" i="4"/>
  <c r="AK174" i="4"/>
  <c r="AK175" i="4"/>
  <c r="AK176" i="4"/>
  <c r="AK177" i="4"/>
  <c r="AK178" i="4"/>
  <c r="AK179" i="4"/>
  <c r="AK180" i="4"/>
  <c r="AK181" i="4"/>
  <c r="AK182" i="4"/>
  <c r="AK183" i="4"/>
  <c r="AK184" i="4"/>
  <c r="AK186" i="4"/>
  <c r="AK187" i="4"/>
  <c r="AK188" i="4"/>
  <c r="AK189" i="4"/>
  <c r="AK190" i="4"/>
  <c r="AK191" i="4"/>
  <c r="AK192" i="4"/>
  <c r="AK193" i="4"/>
  <c r="AK194" i="4"/>
  <c r="AK195" i="4"/>
  <c r="AK196" i="4"/>
  <c r="AK198" i="4"/>
  <c r="AK199" i="4"/>
  <c r="AK200" i="4"/>
  <c r="AK201" i="4"/>
  <c r="AK202" i="4"/>
  <c r="AK203" i="4"/>
  <c r="AK204" i="4"/>
  <c r="AK205" i="4"/>
  <c r="AK206" i="4"/>
  <c r="AK207" i="4"/>
  <c r="AK208" i="4"/>
  <c r="AK210" i="4"/>
  <c r="AK211" i="4"/>
  <c r="AK212" i="4"/>
  <c r="AK213" i="4"/>
  <c r="AK214" i="4"/>
  <c r="AK215" i="4"/>
  <c r="AK216" i="4"/>
  <c r="AK217" i="4"/>
  <c r="AK218" i="4"/>
  <c r="AK219" i="4"/>
  <c r="AK220" i="4"/>
  <c r="AK7" i="4"/>
  <c r="AK8" i="4"/>
  <c r="AK9" i="4"/>
  <c r="AK10" i="4"/>
  <c r="AK11" i="4"/>
  <c r="AK12" i="4"/>
  <c r="AK13" i="4"/>
  <c r="AK14" i="4"/>
  <c r="AK15" i="4"/>
  <c r="AK16" i="4"/>
  <c r="AK6" i="4"/>
  <c r="AD42" i="4"/>
  <c r="AD43" i="4"/>
  <c r="AD44" i="4"/>
  <c r="AD45" i="4"/>
  <c r="AD46" i="4"/>
  <c r="AD47" i="4"/>
  <c r="AD48" i="4"/>
  <c r="AD49" i="4"/>
  <c r="AD50" i="4"/>
  <c r="AD51" i="4"/>
  <c r="AD52" i="4"/>
  <c r="AD54" i="4"/>
  <c r="AD55" i="4"/>
  <c r="AD56" i="4"/>
  <c r="AD57" i="4"/>
  <c r="AD58" i="4"/>
  <c r="AD59" i="4"/>
  <c r="AD60" i="4"/>
  <c r="AD61" i="4"/>
  <c r="AD62" i="4"/>
  <c r="AD63" i="4"/>
  <c r="AD64" i="4"/>
  <c r="AD66" i="4"/>
  <c r="AD67" i="4"/>
  <c r="AD68" i="4"/>
  <c r="AD69" i="4"/>
  <c r="AD70" i="4"/>
  <c r="AD71" i="4"/>
  <c r="AD72" i="4"/>
  <c r="AD73" i="4"/>
  <c r="AD74" i="4"/>
  <c r="AD75" i="4"/>
  <c r="AD76" i="4"/>
  <c r="AD78" i="4"/>
  <c r="AD79" i="4"/>
  <c r="AD80" i="4"/>
  <c r="AD81" i="4"/>
  <c r="AD82" i="4"/>
  <c r="AD83" i="4"/>
  <c r="AD84" i="4"/>
  <c r="AD85" i="4"/>
  <c r="AD86" i="4"/>
  <c r="AD87" i="4"/>
  <c r="AD88" i="4"/>
  <c r="AD90" i="4"/>
  <c r="AD91" i="4"/>
  <c r="AD92" i="4"/>
  <c r="AD93" i="4"/>
  <c r="AD94" i="4"/>
  <c r="AD95" i="4"/>
  <c r="AD96" i="4"/>
  <c r="AD97" i="4"/>
  <c r="AD98" i="4"/>
  <c r="AD99" i="4"/>
  <c r="AD100" i="4"/>
  <c r="AD102" i="4"/>
  <c r="AD103" i="4"/>
  <c r="AD104" i="4"/>
  <c r="AD105" i="4"/>
  <c r="AD106" i="4"/>
  <c r="AD107" i="4"/>
  <c r="AD108" i="4"/>
  <c r="AD109" i="4"/>
  <c r="AD110" i="4"/>
  <c r="AD111" i="4"/>
  <c r="AD112" i="4"/>
  <c r="AD114" i="4"/>
  <c r="AD115" i="4"/>
  <c r="AD116" i="4"/>
  <c r="AD117" i="4"/>
  <c r="AD118" i="4"/>
  <c r="AD119" i="4"/>
  <c r="AD120" i="4"/>
  <c r="AD121" i="4"/>
  <c r="AD122" i="4"/>
  <c r="AD123" i="4"/>
  <c r="AD124" i="4"/>
  <c r="AD126" i="4"/>
  <c r="AD127" i="4"/>
  <c r="AD128" i="4"/>
  <c r="AD129" i="4"/>
  <c r="AD130" i="4"/>
  <c r="AD131" i="4"/>
  <c r="AD132" i="4"/>
  <c r="AD133" i="4"/>
  <c r="AD134" i="4"/>
  <c r="AD135" i="4"/>
  <c r="AD136" i="4"/>
  <c r="AD138" i="4"/>
  <c r="AD139" i="4"/>
  <c r="AD140" i="4"/>
  <c r="AD141" i="4"/>
  <c r="AD142" i="4"/>
  <c r="AD143" i="4"/>
  <c r="AD144" i="4"/>
  <c r="AD145" i="4"/>
  <c r="AD146" i="4"/>
  <c r="AD147" i="4"/>
  <c r="AD148" i="4"/>
  <c r="AD150" i="4"/>
  <c r="AD151" i="4"/>
  <c r="AD152" i="4"/>
  <c r="AD153" i="4"/>
  <c r="AD154" i="4"/>
  <c r="AD155" i="4"/>
  <c r="AD156" i="4"/>
  <c r="AD157" i="4"/>
  <c r="AD158" i="4"/>
  <c r="AD159" i="4"/>
  <c r="AD160" i="4"/>
  <c r="AD162" i="4"/>
  <c r="AD163" i="4"/>
  <c r="AD164" i="4"/>
  <c r="AD165" i="4"/>
  <c r="AD166" i="4"/>
  <c r="AD167" i="4"/>
  <c r="AD168" i="4"/>
  <c r="AD169" i="4"/>
  <c r="AD170" i="4"/>
  <c r="AD171" i="4"/>
  <c r="AD172" i="4"/>
  <c r="AD174" i="4"/>
  <c r="AD175" i="4"/>
  <c r="AD176" i="4"/>
  <c r="AD177" i="4"/>
  <c r="AD178" i="4"/>
  <c r="AD179" i="4"/>
  <c r="AD180" i="4"/>
  <c r="AD181" i="4"/>
  <c r="AD182" i="4"/>
  <c r="AD183" i="4"/>
  <c r="AD184" i="4"/>
  <c r="AD186" i="4"/>
  <c r="AD187" i="4"/>
  <c r="AD188" i="4"/>
  <c r="AD189" i="4"/>
  <c r="AD190" i="4"/>
  <c r="AD191" i="4"/>
  <c r="AD192" i="4"/>
  <c r="AD193" i="4"/>
  <c r="AD194" i="4"/>
  <c r="AD195" i="4"/>
  <c r="AD196" i="4"/>
  <c r="AD198" i="4"/>
  <c r="AD199" i="4"/>
  <c r="AD200" i="4"/>
  <c r="AD201" i="4"/>
  <c r="AD202" i="4"/>
  <c r="AD203" i="4"/>
  <c r="AD204" i="4"/>
  <c r="AD205" i="4"/>
  <c r="AD206" i="4"/>
  <c r="AD207" i="4"/>
  <c r="AD208" i="4"/>
  <c r="AD210" i="4"/>
  <c r="AD211" i="4"/>
  <c r="AD212" i="4"/>
  <c r="AD213" i="4"/>
  <c r="AD214" i="4"/>
  <c r="AD215" i="4"/>
  <c r="AD216" i="4"/>
  <c r="AD217" i="4"/>
  <c r="AD218" i="4"/>
  <c r="AD219" i="4"/>
  <c r="AD220" i="4"/>
  <c r="AD18" i="4"/>
  <c r="AD19" i="4"/>
  <c r="AD20" i="4"/>
  <c r="AD21" i="4"/>
  <c r="AD22" i="4"/>
  <c r="AD23" i="4"/>
  <c r="AD24" i="4"/>
  <c r="AD25" i="4"/>
  <c r="AD26" i="4"/>
  <c r="AD27" i="4"/>
  <c r="AD28" i="4"/>
  <c r="AD30" i="4"/>
  <c r="AD31" i="4"/>
  <c r="AD32" i="4"/>
  <c r="AD33" i="4"/>
  <c r="AD34" i="4"/>
  <c r="AD35" i="4"/>
  <c r="AD36" i="4"/>
  <c r="AD37" i="4"/>
  <c r="AD38" i="4"/>
  <c r="AD39" i="4"/>
  <c r="AD40" i="4"/>
  <c r="AD7" i="4"/>
  <c r="AD8" i="4"/>
  <c r="AD9" i="4"/>
  <c r="AD10" i="4"/>
  <c r="AD11" i="4"/>
  <c r="AD12" i="4"/>
  <c r="AD13" i="4"/>
  <c r="AD14" i="4"/>
  <c r="AD15" i="4"/>
  <c r="AD16" i="4"/>
  <c r="AD6" i="4"/>
  <c r="W18" i="4"/>
  <c r="W19" i="4"/>
  <c r="W20" i="4"/>
  <c r="W21" i="4"/>
  <c r="W22" i="4"/>
  <c r="W23" i="4"/>
  <c r="W24" i="4"/>
  <c r="W25" i="4"/>
  <c r="W26" i="4"/>
  <c r="W27" i="4"/>
  <c r="W28" i="4"/>
  <c r="W30" i="4"/>
  <c r="W31" i="4"/>
  <c r="W32" i="4"/>
  <c r="W33" i="4"/>
  <c r="W34" i="4"/>
  <c r="W35" i="4"/>
  <c r="W36" i="4"/>
  <c r="W37" i="4"/>
  <c r="W38" i="4"/>
  <c r="W39" i="4"/>
  <c r="W40" i="4"/>
  <c r="W42" i="4"/>
  <c r="W43" i="4"/>
  <c r="W44" i="4"/>
  <c r="W45" i="4"/>
  <c r="W46" i="4"/>
  <c r="W47" i="4"/>
  <c r="W48" i="4"/>
  <c r="W49" i="4"/>
  <c r="W50" i="4"/>
  <c r="W51" i="4"/>
  <c r="W52" i="4"/>
  <c r="W54" i="4"/>
  <c r="W55" i="4"/>
  <c r="W56" i="4"/>
  <c r="W57" i="4"/>
  <c r="W58" i="4"/>
  <c r="W59" i="4"/>
  <c r="W60" i="4"/>
  <c r="W61" i="4"/>
  <c r="W62" i="4"/>
  <c r="W63" i="4"/>
  <c r="W64" i="4"/>
  <c r="W66" i="4"/>
  <c r="W67" i="4"/>
  <c r="W68" i="4"/>
  <c r="W69" i="4"/>
  <c r="W70" i="4"/>
  <c r="W71" i="4"/>
  <c r="W72" i="4"/>
  <c r="W73" i="4"/>
  <c r="W74" i="4"/>
  <c r="W75" i="4"/>
  <c r="W76" i="4"/>
  <c r="W78" i="4"/>
  <c r="W79" i="4"/>
  <c r="W80" i="4"/>
  <c r="W81" i="4"/>
  <c r="W82" i="4"/>
  <c r="W83" i="4"/>
  <c r="W84" i="4"/>
  <c r="W85" i="4"/>
  <c r="W86" i="4"/>
  <c r="W87" i="4"/>
  <c r="W88" i="4"/>
  <c r="W90" i="4"/>
  <c r="W91" i="4"/>
  <c r="W92" i="4"/>
  <c r="W93" i="4"/>
  <c r="W94" i="4"/>
  <c r="W95" i="4"/>
  <c r="W96" i="4"/>
  <c r="W97" i="4"/>
  <c r="W98" i="4"/>
  <c r="W99" i="4"/>
  <c r="W100" i="4"/>
  <c r="W102" i="4"/>
  <c r="W103" i="4"/>
  <c r="W104" i="4"/>
  <c r="W105" i="4"/>
  <c r="W106" i="4"/>
  <c r="W107" i="4"/>
  <c r="W108" i="4"/>
  <c r="W109" i="4"/>
  <c r="W110" i="4"/>
  <c r="W111" i="4"/>
  <c r="W112" i="4"/>
  <c r="W114" i="4"/>
  <c r="W115" i="4"/>
  <c r="W116" i="4"/>
  <c r="W117" i="4"/>
  <c r="W118" i="4"/>
  <c r="W119" i="4"/>
  <c r="W120" i="4"/>
  <c r="W121" i="4"/>
  <c r="W122" i="4"/>
  <c r="W123" i="4"/>
  <c r="W124" i="4"/>
  <c r="W126" i="4"/>
  <c r="W127" i="4"/>
  <c r="W128" i="4"/>
  <c r="W129" i="4"/>
  <c r="W130" i="4"/>
  <c r="W131" i="4"/>
  <c r="W132" i="4"/>
  <c r="W133" i="4"/>
  <c r="W134" i="4"/>
  <c r="W135" i="4"/>
  <c r="W136" i="4"/>
  <c r="W138" i="4"/>
  <c r="W139" i="4"/>
  <c r="W140" i="4"/>
  <c r="W141" i="4"/>
  <c r="W142" i="4"/>
  <c r="W143" i="4"/>
  <c r="W144" i="4"/>
  <c r="W145" i="4"/>
  <c r="W146" i="4"/>
  <c r="W147" i="4"/>
  <c r="W148" i="4"/>
  <c r="W150" i="4"/>
  <c r="W151" i="4"/>
  <c r="W152" i="4"/>
  <c r="W153" i="4"/>
  <c r="W154" i="4"/>
  <c r="W155" i="4"/>
  <c r="W156" i="4"/>
  <c r="W157" i="4"/>
  <c r="W158" i="4"/>
  <c r="W159" i="4"/>
  <c r="W160" i="4"/>
  <c r="W162" i="4"/>
  <c r="W163" i="4"/>
  <c r="W164" i="4"/>
  <c r="W165" i="4"/>
  <c r="W166" i="4"/>
  <c r="W167" i="4"/>
  <c r="W168" i="4"/>
  <c r="W169" i="4"/>
  <c r="W170" i="4"/>
  <c r="W171" i="4"/>
  <c r="W172" i="4"/>
  <c r="W174" i="4"/>
  <c r="W175" i="4"/>
  <c r="W176" i="4"/>
  <c r="W177" i="4"/>
  <c r="W178" i="4"/>
  <c r="W179" i="4"/>
  <c r="W180" i="4"/>
  <c r="W181" i="4"/>
  <c r="W182" i="4"/>
  <c r="W183" i="4"/>
  <c r="W184" i="4"/>
  <c r="W186" i="4"/>
  <c r="W187" i="4"/>
  <c r="W188" i="4"/>
  <c r="W189" i="4"/>
  <c r="W190" i="4"/>
  <c r="W191" i="4"/>
  <c r="W192" i="4"/>
  <c r="W193" i="4"/>
  <c r="W194" i="4"/>
  <c r="W195" i="4"/>
  <c r="W196" i="4"/>
  <c r="W198" i="4"/>
  <c r="W199" i="4"/>
  <c r="W200" i="4"/>
  <c r="W201" i="4"/>
  <c r="W202" i="4"/>
  <c r="W203" i="4"/>
  <c r="W204" i="4"/>
  <c r="W205" i="4"/>
  <c r="W206" i="4"/>
  <c r="W207" i="4"/>
  <c r="W208" i="4"/>
  <c r="W210" i="4"/>
  <c r="W211" i="4"/>
  <c r="W212" i="4"/>
  <c r="W213" i="4"/>
  <c r="W214" i="4"/>
  <c r="W215" i="4"/>
  <c r="W216" i="4"/>
  <c r="W217" i="4"/>
  <c r="W218" i="4"/>
  <c r="W219" i="4"/>
  <c r="W220" i="4"/>
  <c r="W7" i="4"/>
  <c r="W8" i="4"/>
  <c r="W9" i="4"/>
  <c r="W10" i="4"/>
  <c r="W11" i="4"/>
  <c r="W12" i="4"/>
  <c r="W13" i="4"/>
  <c r="W14" i="4"/>
  <c r="W15" i="4"/>
  <c r="W16" i="4"/>
  <c r="W6" i="4"/>
  <c r="P18" i="4"/>
  <c r="P19" i="4"/>
  <c r="P20" i="4"/>
  <c r="P21" i="4"/>
  <c r="P22" i="4"/>
  <c r="P23" i="4"/>
  <c r="P24" i="4"/>
  <c r="P25" i="4"/>
  <c r="P26" i="4"/>
  <c r="P27" i="4"/>
  <c r="P28" i="4"/>
  <c r="P30" i="4"/>
  <c r="P31" i="4"/>
  <c r="P32" i="4"/>
  <c r="P33" i="4"/>
  <c r="P34" i="4"/>
  <c r="P35" i="4"/>
  <c r="P36" i="4"/>
  <c r="P37" i="4"/>
  <c r="P38" i="4"/>
  <c r="P39" i="4"/>
  <c r="P40" i="4"/>
  <c r="P42" i="4"/>
  <c r="P43" i="4"/>
  <c r="P44" i="4"/>
  <c r="P45" i="4"/>
  <c r="P46" i="4"/>
  <c r="P47" i="4"/>
  <c r="P48" i="4"/>
  <c r="P49" i="4"/>
  <c r="P50" i="4"/>
  <c r="P51" i="4"/>
  <c r="P52" i="4"/>
  <c r="P54" i="4"/>
  <c r="P55" i="4"/>
  <c r="P56" i="4"/>
  <c r="P57" i="4"/>
  <c r="P58" i="4"/>
  <c r="P59" i="4"/>
  <c r="P60" i="4"/>
  <c r="P61" i="4"/>
  <c r="P62" i="4"/>
  <c r="P63" i="4"/>
  <c r="P64" i="4"/>
  <c r="P66" i="4"/>
  <c r="P67" i="4"/>
  <c r="P68" i="4"/>
  <c r="P69" i="4"/>
  <c r="P70" i="4"/>
  <c r="P71" i="4"/>
  <c r="P72" i="4"/>
  <c r="P73" i="4"/>
  <c r="P74" i="4"/>
  <c r="P75" i="4"/>
  <c r="P76" i="4"/>
  <c r="P78" i="4"/>
  <c r="P79" i="4"/>
  <c r="P80" i="4"/>
  <c r="P81" i="4"/>
  <c r="P82" i="4"/>
  <c r="P83" i="4"/>
  <c r="P84" i="4"/>
  <c r="P85" i="4"/>
  <c r="P86" i="4"/>
  <c r="P87" i="4"/>
  <c r="P88" i="4"/>
  <c r="P90" i="4"/>
  <c r="P91" i="4"/>
  <c r="P92" i="4"/>
  <c r="P93" i="4"/>
  <c r="P94" i="4"/>
  <c r="P95" i="4"/>
  <c r="P96" i="4"/>
  <c r="P97" i="4"/>
  <c r="P98" i="4"/>
  <c r="P99" i="4"/>
  <c r="P100" i="4"/>
  <c r="P102" i="4"/>
  <c r="P103" i="4"/>
  <c r="P104" i="4"/>
  <c r="P105" i="4"/>
  <c r="P106" i="4"/>
  <c r="P107" i="4"/>
  <c r="P108" i="4"/>
  <c r="P109" i="4"/>
  <c r="P110" i="4"/>
  <c r="P111" i="4"/>
  <c r="P112" i="4"/>
  <c r="P114" i="4"/>
  <c r="P115" i="4"/>
  <c r="P116" i="4"/>
  <c r="P117" i="4"/>
  <c r="P118" i="4"/>
  <c r="P119" i="4"/>
  <c r="P120" i="4"/>
  <c r="P121" i="4"/>
  <c r="P122" i="4"/>
  <c r="P123" i="4"/>
  <c r="P124" i="4"/>
  <c r="P126" i="4"/>
  <c r="P127" i="4"/>
  <c r="P128" i="4"/>
  <c r="P129" i="4"/>
  <c r="P130" i="4"/>
  <c r="P131" i="4"/>
  <c r="P132" i="4"/>
  <c r="P133" i="4"/>
  <c r="P134" i="4"/>
  <c r="P135" i="4"/>
  <c r="P136" i="4"/>
  <c r="P138" i="4"/>
  <c r="P139" i="4"/>
  <c r="P140" i="4"/>
  <c r="P141" i="4"/>
  <c r="P142" i="4"/>
  <c r="P143" i="4"/>
  <c r="P144" i="4"/>
  <c r="P145" i="4"/>
  <c r="P146" i="4"/>
  <c r="P147" i="4"/>
  <c r="P148" i="4"/>
  <c r="P150" i="4"/>
  <c r="P151" i="4"/>
  <c r="P152" i="4"/>
  <c r="P153" i="4"/>
  <c r="P154" i="4"/>
  <c r="P155" i="4"/>
  <c r="P156" i="4"/>
  <c r="P157" i="4"/>
  <c r="P158" i="4"/>
  <c r="P159" i="4"/>
  <c r="P160" i="4"/>
  <c r="P162" i="4"/>
  <c r="P163" i="4"/>
  <c r="P164" i="4"/>
  <c r="P165" i="4"/>
  <c r="P166" i="4"/>
  <c r="P167" i="4"/>
  <c r="P168" i="4"/>
  <c r="P169" i="4"/>
  <c r="P170" i="4"/>
  <c r="P171" i="4"/>
  <c r="P172" i="4"/>
  <c r="P174" i="4"/>
  <c r="P175" i="4"/>
  <c r="P176" i="4"/>
  <c r="P177" i="4"/>
  <c r="P178" i="4"/>
  <c r="P179" i="4"/>
  <c r="P180" i="4"/>
  <c r="P181" i="4"/>
  <c r="P182" i="4"/>
  <c r="P183" i="4"/>
  <c r="P184" i="4"/>
  <c r="P186" i="4"/>
  <c r="P187" i="4"/>
  <c r="P188" i="4"/>
  <c r="P189" i="4"/>
  <c r="P190" i="4"/>
  <c r="P191" i="4"/>
  <c r="P192" i="4"/>
  <c r="P193" i="4"/>
  <c r="P194" i="4"/>
  <c r="P195" i="4"/>
  <c r="P196" i="4"/>
  <c r="P198" i="4"/>
  <c r="P199" i="4"/>
  <c r="P200" i="4"/>
  <c r="P201" i="4"/>
  <c r="P202" i="4"/>
  <c r="P203" i="4"/>
  <c r="P204" i="4"/>
  <c r="P205" i="4"/>
  <c r="P206" i="4"/>
  <c r="P207" i="4"/>
  <c r="P208" i="4"/>
  <c r="P210" i="4"/>
  <c r="P211" i="4"/>
  <c r="P212" i="4"/>
  <c r="P213" i="4"/>
  <c r="P214" i="4"/>
  <c r="P215" i="4"/>
  <c r="P216" i="4"/>
  <c r="P217" i="4"/>
  <c r="P218" i="4"/>
  <c r="P219" i="4"/>
  <c r="P220" i="4"/>
  <c r="P7" i="4"/>
  <c r="P8" i="4"/>
  <c r="P9" i="4"/>
  <c r="P10" i="4"/>
  <c r="P11" i="4"/>
  <c r="P12" i="4"/>
  <c r="P13" i="4"/>
  <c r="P14" i="4"/>
  <c r="P15" i="4"/>
  <c r="P16" i="4"/>
  <c r="P6" i="4"/>
  <c r="BM18" i="4"/>
  <c r="BM19" i="4"/>
  <c r="BM20" i="4"/>
  <c r="BM21" i="4"/>
  <c r="BM22" i="4"/>
  <c r="BM23" i="4"/>
  <c r="BM24" i="4"/>
  <c r="BM25" i="4"/>
  <c r="BM26" i="4"/>
  <c r="BM27" i="4"/>
  <c r="BM28" i="4"/>
  <c r="BM30" i="4"/>
  <c r="BM31" i="4"/>
  <c r="BM32" i="4"/>
  <c r="BM33" i="4"/>
  <c r="BM34" i="4"/>
  <c r="BM35" i="4"/>
  <c r="BM36" i="4"/>
  <c r="BM37" i="4"/>
  <c r="BM38" i="4"/>
  <c r="BM39" i="4"/>
  <c r="BM40" i="4"/>
  <c r="BM42" i="4"/>
  <c r="BM43" i="4"/>
  <c r="BM44" i="4"/>
  <c r="BM45" i="4"/>
  <c r="BM46" i="4"/>
  <c r="BM47" i="4"/>
  <c r="BM48" i="4"/>
  <c r="BM49" i="4"/>
  <c r="BM50" i="4"/>
  <c r="BM51" i="4"/>
  <c r="BM52" i="4"/>
  <c r="BM54" i="4"/>
  <c r="BM55" i="4"/>
  <c r="BM56" i="4"/>
  <c r="BM57" i="4"/>
  <c r="BM58" i="4"/>
  <c r="BM59" i="4"/>
  <c r="BM60" i="4"/>
  <c r="BM61" i="4"/>
  <c r="BM62" i="4"/>
  <c r="BM63" i="4"/>
  <c r="BM64" i="4"/>
  <c r="BM66" i="4"/>
  <c r="BM67" i="4"/>
  <c r="BM68" i="4"/>
  <c r="BM69" i="4"/>
  <c r="BM70" i="4"/>
  <c r="BM71" i="4"/>
  <c r="BM72" i="4"/>
  <c r="BM73" i="4"/>
  <c r="BM74" i="4"/>
  <c r="BM75" i="4"/>
  <c r="BM76" i="4"/>
  <c r="BM78" i="4"/>
  <c r="BM79" i="4"/>
  <c r="BM80" i="4"/>
  <c r="BM81" i="4"/>
  <c r="BM82" i="4"/>
  <c r="BM83" i="4"/>
  <c r="BM84" i="4"/>
  <c r="BM85" i="4"/>
  <c r="BM86" i="4"/>
  <c r="BM87" i="4"/>
  <c r="BM88" i="4"/>
  <c r="BM90" i="4"/>
  <c r="BM91" i="4"/>
  <c r="BM92" i="4"/>
  <c r="BM93" i="4"/>
  <c r="BM94" i="4"/>
  <c r="BM95" i="4"/>
  <c r="BM96" i="4"/>
  <c r="BM97" i="4"/>
  <c r="BM98" i="4"/>
  <c r="BM99" i="4"/>
  <c r="BM100" i="4"/>
  <c r="BM102" i="4"/>
  <c r="BM103" i="4"/>
  <c r="BM104" i="4"/>
  <c r="BM105" i="4"/>
  <c r="BM106" i="4"/>
  <c r="BM107" i="4"/>
  <c r="BM108" i="4"/>
  <c r="BM109" i="4"/>
  <c r="BM110" i="4"/>
  <c r="BM111" i="4"/>
  <c r="BM112" i="4"/>
  <c r="BM114" i="4"/>
  <c r="BM115" i="4"/>
  <c r="BM116" i="4"/>
  <c r="BM117" i="4"/>
  <c r="BM118" i="4"/>
  <c r="BM119" i="4"/>
  <c r="BM120" i="4"/>
  <c r="BM121" i="4"/>
  <c r="BM122" i="4"/>
  <c r="BM123" i="4"/>
  <c r="BM124" i="4"/>
  <c r="BM126" i="4"/>
  <c r="BM127" i="4"/>
  <c r="BM128" i="4"/>
  <c r="BM129" i="4"/>
  <c r="BM130" i="4"/>
  <c r="BM131" i="4"/>
  <c r="BM132" i="4"/>
  <c r="BM133" i="4"/>
  <c r="BM134" i="4"/>
  <c r="BM135" i="4"/>
  <c r="BM136" i="4"/>
  <c r="BM138" i="4"/>
  <c r="BM139" i="4"/>
  <c r="BM140" i="4"/>
  <c r="BM141" i="4"/>
  <c r="BM142" i="4"/>
  <c r="BM143" i="4"/>
  <c r="BM144" i="4"/>
  <c r="BM145" i="4"/>
  <c r="BM146" i="4"/>
  <c r="BM147" i="4"/>
  <c r="BM148" i="4"/>
  <c r="BM150" i="4"/>
  <c r="BM151" i="4"/>
  <c r="BM152" i="4"/>
  <c r="BM153" i="4"/>
  <c r="BM154" i="4"/>
  <c r="BM155" i="4"/>
  <c r="BM156" i="4"/>
  <c r="BM157" i="4"/>
  <c r="BM158" i="4"/>
  <c r="BM159" i="4"/>
  <c r="BM160" i="4"/>
  <c r="BM162" i="4"/>
  <c r="BM163" i="4"/>
  <c r="BM164" i="4"/>
  <c r="BM165" i="4"/>
  <c r="BM166" i="4"/>
  <c r="BM167" i="4"/>
  <c r="BM168" i="4"/>
  <c r="BM169" i="4"/>
  <c r="BM170" i="4"/>
  <c r="BM171" i="4"/>
  <c r="BM172" i="4"/>
  <c r="BM174" i="4"/>
  <c r="BM175" i="4"/>
  <c r="BM176" i="4"/>
  <c r="BM177" i="4"/>
  <c r="BM178" i="4"/>
  <c r="BM179" i="4"/>
  <c r="BM180" i="4"/>
  <c r="BM181" i="4"/>
  <c r="BM182" i="4"/>
  <c r="BM183" i="4"/>
  <c r="BM184" i="4"/>
  <c r="BM186" i="4"/>
  <c r="BM187" i="4"/>
  <c r="BM188" i="4"/>
  <c r="BM189" i="4"/>
  <c r="BM190" i="4"/>
  <c r="BM191" i="4"/>
  <c r="BM192" i="4"/>
  <c r="BM193" i="4"/>
  <c r="BM194" i="4"/>
  <c r="BM195" i="4"/>
  <c r="BM196" i="4"/>
  <c r="BM198" i="4"/>
  <c r="BM199" i="4"/>
  <c r="BM200" i="4"/>
  <c r="BM201" i="4"/>
  <c r="BM202" i="4"/>
  <c r="BM203" i="4"/>
  <c r="BM204" i="4"/>
  <c r="BM205" i="4"/>
  <c r="BM206" i="4"/>
  <c r="BM207" i="4"/>
  <c r="BM208" i="4"/>
  <c r="BM210" i="4"/>
  <c r="BM211" i="4"/>
  <c r="BM212" i="4"/>
  <c r="BM213" i="4"/>
  <c r="BM214" i="4"/>
  <c r="BM215" i="4"/>
  <c r="BM216" i="4"/>
  <c r="BM217" i="4"/>
  <c r="BM218" i="4"/>
  <c r="BM219" i="4"/>
  <c r="BM220" i="4"/>
  <c r="BM7" i="4"/>
  <c r="BM8" i="4"/>
  <c r="BM9" i="4"/>
  <c r="BM10" i="4"/>
  <c r="BM11" i="4"/>
  <c r="BM12" i="4"/>
  <c r="BM13" i="4"/>
  <c r="BM14" i="4"/>
  <c r="BM15" i="4"/>
  <c r="BM16" i="4"/>
  <c r="BM6" i="4"/>
  <c r="BT18" i="4"/>
  <c r="BT19" i="4"/>
  <c r="BT20" i="4"/>
  <c r="BT21" i="4"/>
  <c r="BT22" i="4"/>
  <c r="BT23" i="4"/>
  <c r="BT24" i="4"/>
  <c r="BT25" i="4"/>
  <c r="BT26" i="4"/>
  <c r="BT27" i="4"/>
  <c r="BT28" i="4"/>
  <c r="BT30" i="4"/>
  <c r="BT31" i="4"/>
  <c r="BT32" i="4"/>
  <c r="BT33" i="4"/>
  <c r="BT34" i="4"/>
  <c r="BT35" i="4"/>
  <c r="BT36" i="4"/>
  <c r="BT37" i="4"/>
  <c r="BT38" i="4"/>
  <c r="BT39" i="4"/>
  <c r="BT40" i="4"/>
  <c r="BT42" i="4"/>
  <c r="BT43" i="4"/>
  <c r="BT44" i="4"/>
  <c r="BT45" i="4"/>
  <c r="BT46" i="4"/>
  <c r="BT47" i="4"/>
  <c r="BT48" i="4"/>
  <c r="BT49" i="4"/>
  <c r="BT50" i="4"/>
  <c r="BT51" i="4"/>
  <c r="BT52" i="4"/>
  <c r="BT54" i="4"/>
  <c r="BT55" i="4"/>
  <c r="BT56" i="4"/>
  <c r="BT57" i="4"/>
  <c r="BT58" i="4"/>
  <c r="BT59" i="4"/>
  <c r="BT60" i="4"/>
  <c r="BT61" i="4"/>
  <c r="BT62" i="4"/>
  <c r="BT63" i="4"/>
  <c r="BT64" i="4"/>
  <c r="BT66" i="4"/>
  <c r="BT67" i="4"/>
  <c r="BT68" i="4"/>
  <c r="BT69" i="4"/>
  <c r="BT70" i="4"/>
  <c r="BT71" i="4"/>
  <c r="BT72" i="4"/>
  <c r="BT73" i="4"/>
  <c r="BT74" i="4"/>
  <c r="BT75" i="4"/>
  <c r="BT76" i="4"/>
  <c r="BT78" i="4"/>
  <c r="BT79" i="4"/>
  <c r="BT80" i="4"/>
  <c r="BT81" i="4"/>
  <c r="BT82" i="4"/>
  <c r="BT83" i="4"/>
  <c r="BT84" i="4"/>
  <c r="BT85" i="4"/>
  <c r="BT86" i="4"/>
  <c r="BT87" i="4"/>
  <c r="BT88" i="4"/>
  <c r="BT90" i="4"/>
  <c r="BT91" i="4"/>
  <c r="BT92" i="4"/>
  <c r="BT93" i="4"/>
  <c r="BT94" i="4"/>
  <c r="BT95" i="4"/>
  <c r="BT96" i="4"/>
  <c r="BT97" i="4"/>
  <c r="BT98" i="4"/>
  <c r="BT99" i="4"/>
  <c r="BT100" i="4"/>
  <c r="BT102" i="4"/>
  <c r="BT103" i="4"/>
  <c r="BT104" i="4"/>
  <c r="BT105" i="4"/>
  <c r="BT106" i="4"/>
  <c r="BT107" i="4"/>
  <c r="BT108" i="4"/>
  <c r="BT109" i="4"/>
  <c r="BT110" i="4"/>
  <c r="BT111" i="4"/>
  <c r="BT112" i="4"/>
  <c r="BT114" i="4"/>
  <c r="BT115" i="4"/>
  <c r="BT116" i="4"/>
  <c r="BT117" i="4"/>
  <c r="BT118" i="4"/>
  <c r="BT119" i="4"/>
  <c r="BT120" i="4"/>
  <c r="BT121" i="4"/>
  <c r="BT122" i="4"/>
  <c r="BT123" i="4"/>
  <c r="BT124" i="4"/>
  <c r="BT126" i="4"/>
  <c r="BT127" i="4"/>
  <c r="BT128" i="4"/>
  <c r="BT129" i="4"/>
  <c r="BT130" i="4"/>
  <c r="BT131" i="4"/>
  <c r="BT132" i="4"/>
  <c r="BT133" i="4"/>
  <c r="BT134" i="4"/>
  <c r="BT135" i="4"/>
  <c r="BT136" i="4"/>
  <c r="BT138" i="4"/>
  <c r="BT139" i="4"/>
  <c r="BT140" i="4"/>
  <c r="BT141" i="4"/>
  <c r="BT142" i="4"/>
  <c r="BT143" i="4"/>
  <c r="BT144" i="4"/>
  <c r="BT145" i="4"/>
  <c r="BT146" i="4"/>
  <c r="BT147" i="4"/>
  <c r="BT148" i="4"/>
  <c r="BT150" i="4"/>
  <c r="BT151" i="4"/>
  <c r="BT152" i="4"/>
  <c r="BT153" i="4"/>
  <c r="BT154" i="4"/>
  <c r="BT155" i="4"/>
  <c r="BT156" i="4"/>
  <c r="BT157" i="4"/>
  <c r="BT158" i="4"/>
  <c r="BT159" i="4"/>
  <c r="BT160" i="4"/>
  <c r="BT162" i="4"/>
  <c r="BT163" i="4"/>
  <c r="BT164" i="4"/>
  <c r="BT165" i="4"/>
  <c r="BT166" i="4"/>
  <c r="BT167" i="4"/>
  <c r="BT168" i="4"/>
  <c r="BT169" i="4"/>
  <c r="BT170" i="4"/>
  <c r="BT171" i="4"/>
  <c r="BT172" i="4"/>
  <c r="BT174" i="4"/>
  <c r="BT175" i="4"/>
  <c r="BT176" i="4"/>
  <c r="BT177" i="4"/>
  <c r="BT178" i="4"/>
  <c r="BT179" i="4"/>
  <c r="BT180" i="4"/>
  <c r="BT181" i="4"/>
  <c r="BT182" i="4"/>
  <c r="BT183" i="4"/>
  <c r="BT184" i="4"/>
  <c r="BT186" i="4"/>
  <c r="BT187" i="4"/>
  <c r="BT188" i="4"/>
  <c r="BT189" i="4"/>
  <c r="BT190" i="4"/>
  <c r="BT191" i="4"/>
  <c r="BT192" i="4"/>
  <c r="BT193" i="4"/>
  <c r="BT194" i="4"/>
  <c r="BT195" i="4"/>
  <c r="BT196" i="4"/>
  <c r="BT7" i="4"/>
  <c r="BT8" i="4"/>
  <c r="BT9" i="4"/>
  <c r="BT10" i="4"/>
  <c r="BT11" i="4"/>
  <c r="BT12" i="4"/>
  <c r="BT13" i="4"/>
  <c r="BT14" i="4"/>
  <c r="BT15" i="4"/>
  <c r="BT16" i="4"/>
  <c r="BT6" i="4"/>
  <c r="CA18" i="4"/>
  <c r="CA30" i="4"/>
  <c r="CA42" i="4"/>
  <c r="CA54" i="4"/>
  <c r="CA66" i="4"/>
  <c r="CA78" i="4"/>
  <c r="CA90" i="4"/>
  <c r="CA102" i="4"/>
  <c r="CA114" i="4"/>
  <c r="CA126" i="4"/>
  <c r="CA138" i="4"/>
  <c r="CA150" i="4"/>
  <c r="CA162" i="4"/>
  <c r="CA174" i="4"/>
  <c r="CA186" i="4"/>
  <c r="CA198" i="4"/>
  <c r="CA210" i="4"/>
  <c r="CA6" i="4"/>
  <c r="CE220" i="4"/>
  <c r="CD220" i="4"/>
  <c r="BX220" i="4"/>
  <c r="BW220" i="4"/>
  <c r="CE219" i="4"/>
  <c r="CD219" i="4"/>
  <c r="BX219" i="4"/>
  <c r="BW219" i="4"/>
  <c r="CE218" i="4"/>
  <c r="CD218" i="4"/>
  <c r="BX218" i="4"/>
  <c r="BW218" i="4"/>
  <c r="CE217" i="4"/>
  <c r="CD217" i="4"/>
  <c r="BX217" i="4"/>
  <c r="BW217" i="4"/>
  <c r="CE216" i="4"/>
  <c r="CD216" i="4"/>
  <c r="BX216" i="4"/>
  <c r="BW216" i="4"/>
  <c r="CE215" i="4"/>
  <c r="CD215" i="4"/>
  <c r="BX215" i="4"/>
  <c r="BW215" i="4"/>
  <c r="CE214" i="4"/>
  <c r="CD214" i="4"/>
  <c r="BX214" i="4"/>
  <c r="BW214" i="4"/>
  <c r="CE213" i="4"/>
  <c r="CD213" i="4"/>
  <c r="BX213" i="4"/>
  <c r="BW213" i="4"/>
  <c r="CE212" i="4"/>
  <c r="CD212" i="4"/>
  <c r="BX212" i="4"/>
  <c r="BW212" i="4"/>
  <c r="CE211" i="4"/>
  <c r="CD211" i="4"/>
  <c r="BX211" i="4"/>
  <c r="BW211" i="4"/>
  <c r="CD210" i="4"/>
  <c r="BX210" i="4"/>
  <c r="CE208" i="4"/>
  <c r="CD208" i="4"/>
  <c r="BX208" i="4"/>
  <c r="BW208" i="4"/>
  <c r="CE207" i="4"/>
  <c r="CD207" i="4"/>
  <c r="BX207" i="4"/>
  <c r="BW207" i="4"/>
  <c r="CE206" i="4"/>
  <c r="CD206" i="4"/>
  <c r="BX206" i="4"/>
  <c r="BW206" i="4"/>
  <c r="CE205" i="4"/>
  <c r="CD205" i="4"/>
  <c r="BX205" i="4"/>
  <c r="BW205" i="4"/>
  <c r="CE204" i="4"/>
  <c r="CD204" i="4"/>
  <c r="BX204" i="4"/>
  <c r="BW204" i="4"/>
  <c r="CE203" i="4"/>
  <c r="CD203" i="4"/>
  <c r="BX203" i="4"/>
  <c r="BW203" i="4"/>
  <c r="CE202" i="4"/>
  <c r="CD202" i="4"/>
  <c r="BX202" i="4"/>
  <c r="BW202" i="4"/>
  <c r="CE201" i="4"/>
  <c r="CD201" i="4"/>
  <c r="BX201" i="4"/>
  <c r="BW201" i="4"/>
  <c r="CE200" i="4"/>
  <c r="CD200" i="4"/>
  <c r="BX200" i="4"/>
  <c r="BW200" i="4"/>
  <c r="CE199" i="4"/>
  <c r="CD199" i="4"/>
  <c r="BX199" i="4"/>
  <c r="BW199" i="4"/>
  <c r="CE198" i="4"/>
  <c r="CD198" i="4"/>
  <c r="BX198" i="4"/>
  <c r="CE196" i="4"/>
  <c r="CD196" i="4"/>
  <c r="BX196" i="4"/>
  <c r="BW196" i="4"/>
  <c r="CE195" i="4"/>
  <c r="CD195" i="4"/>
  <c r="BX195" i="4"/>
  <c r="BW195" i="4"/>
  <c r="CE194" i="4"/>
  <c r="CD194" i="4"/>
  <c r="BX194" i="4"/>
  <c r="BW194" i="4"/>
  <c r="CE193" i="4"/>
  <c r="CD193" i="4"/>
  <c r="BX193" i="4"/>
  <c r="BW193" i="4"/>
  <c r="CE192" i="4"/>
  <c r="CD192" i="4"/>
  <c r="BX192" i="4"/>
  <c r="BW192" i="4"/>
  <c r="CE191" i="4"/>
  <c r="CD191" i="4"/>
  <c r="BX191" i="4"/>
  <c r="BW191" i="4"/>
  <c r="CE190" i="4"/>
  <c r="CD190" i="4"/>
  <c r="BX190" i="4"/>
  <c r="BW190" i="4"/>
  <c r="CE189" i="4"/>
  <c r="CD189" i="4"/>
  <c r="BX189" i="4"/>
  <c r="BW189" i="4"/>
  <c r="CE188" i="4"/>
  <c r="CD188" i="4"/>
  <c r="BX188" i="4"/>
  <c r="BW188" i="4"/>
  <c r="CE187" i="4"/>
  <c r="CD187" i="4"/>
  <c r="BX187" i="4"/>
  <c r="BW187" i="4"/>
  <c r="CD186" i="4"/>
  <c r="BX186" i="4"/>
  <c r="CE184" i="4"/>
  <c r="CD184" i="4"/>
  <c r="BX184" i="4"/>
  <c r="BW184" i="4"/>
  <c r="CE183" i="4"/>
  <c r="CD183" i="4"/>
  <c r="BX183" i="4"/>
  <c r="BW183" i="4"/>
  <c r="CE182" i="4"/>
  <c r="CD182" i="4"/>
  <c r="BX182" i="4"/>
  <c r="BW182" i="4"/>
  <c r="CE181" i="4"/>
  <c r="CD181" i="4"/>
  <c r="BX181" i="4"/>
  <c r="BW181" i="4"/>
  <c r="CE180" i="4"/>
  <c r="CD180" i="4"/>
  <c r="BX180" i="4"/>
  <c r="BW180" i="4"/>
  <c r="CE179" i="4"/>
  <c r="CD179" i="4"/>
  <c r="BX179" i="4"/>
  <c r="BW179" i="4"/>
  <c r="CE178" i="4"/>
  <c r="CD178" i="4"/>
  <c r="BX178" i="4"/>
  <c r="BW178" i="4"/>
  <c r="CE177" i="4"/>
  <c r="CD177" i="4"/>
  <c r="BX177" i="4"/>
  <c r="BW177" i="4"/>
  <c r="CE176" i="4"/>
  <c r="CD176" i="4"/>
  <c r="BX176" i="4"/>
  <c r="BW176" i="4"/>
  <c r="CE175" i="4"/>
  <c r="CD175" i="4"/>
  <c r="BX175" i="4"/>
  <c r="BW175" i="4"/>
  <c r="CD174" i="4"/>
  <c r="BX174" i="4"/>
  <c r="CE172" i="4"/>
  <c r="CD172" i="4"/>
  <c r="BX172" i="4"/>
  <c r="BW172" i="4"/>
  <c r="CE171" i="4"/>
  <c r="CD171" i="4"/>
  <c r="BX171" i="4"/>
  <c r="BW171" i="4"/>
  <c r="CE170" i="4"/>
  <c r="CD170" i="4"/>
  <c r="BX170" i="4"/>
  <c r="BW170" i="4"/>
  <c r="CE169" i="4"/>
  <c r="CD169" i="4"/>
  <c r="BX169" i="4"/>
  <c r="BW169" i="4"/>
  <c r="CE168" i="4"/>
  <c r="CD168" i="4"/>
  <c r="BX168" i="4"/>
  <c r="BW168" i="4"/>
  <c r="CE167" i="4"/>
  <c r="CD167" i="4"/>
  <c r="BX167" i="4"/>
  <c r="BW167" i="4"/>
  <c r="CE166" i="4"/>
  <c r="CD166" i="4"/>
  <c r="BX166" i="4"/>
  <c r="BW166" i="4"/>
  <c r="CE165" i="4"/>
  <c r="CD165" i="4"/>
  <c r="BX165" i="4"/>
  <c r="BW165" i="4"/>
  <c r="CE164" i="4"/>
  <c r="CD164" i="4"/>
  <c r="BX164" i="4"/>
  <c r="BW164" i="4"/>
  <c r="CE163" i="4"/>
  <c r="CD163" i="4"/>
  <c r="BX163" i="4"/>
  <c r="BW163" i="4"/>
  <c r="CE160" i="4"/>
  <c r="CD160" i="4"/>
  <c r="BX160" i="4"/>
  <c r="BW160" i="4"/>
  <c r="CE159" i="4"/>
  <c r="CD159" i="4"/>
  <c r="BX159" i="4"/>
  <c r="BW159" i="4"/>
  <c r="CE158" i="4"/>
  <c r="CD158" i="4"/>
  <c r="BX158" i="4"/>
  <c r="BW158" i="4"/>
  <c r="CE157" i="4"/>
  <c r="CD157" i="4"/>
  <c r="BX157" i="4"/>
  <c r="BW157" i="4"/>
  <c r="CE156" i="4"/>
  <c r="CD156" i="4"/>
  <c r="BX156" i="4"/>
  <c r="BW156" i="4"/>
  <c r="CE155" i="4"/>
  <c r="CD155" i="4"/>
  <c r="BX155" i="4"/>
  <c r="BW155" i="4"/>
  <c r="CE154" i="4"/>
  <c r="CD154" i="4"/>
  <c r="BX154" i="4"/>
  <c r="BW154" i="4"/>
  <c r="CE153" i="4"/>
  <c r="CD153" i="4"/>
  <c r="BX153" i="4"/>
  <c r="BW153" i="4"/>
  <c r="CE152" i="4"/>
  <c r="CD152" i="4"/>
  <c r="BX152" i="4"/>
  <c r="BW152" i="4"/>
  <c r="CE151" i="4"/>
  <c r="CD151" i="4"/>
  <c r="BX151" i="4"/>
  <c r="BW151" i="4"/>
  <c r="CD150" i="4"/>
  <c r="CE148" i="4"/>
  <c r="CD148" i="4"/>
  <c r="BX148" i="4"/>
  <c r="BW148" i="4"/>
  <c r="CE147" i="4"/>
  <c r="CD147" i="4"/>
  <c r="BX147" i="4"/>
  <c r="BW147" i="4"/>
  <c r="CE146" i="4"/>
  <c r="CD146" i="4"/>
  <c r="BX146" i="4"/>
  <c r="BW146" i="4"/>
  <c r="CE145" i="4"/>
  <c r="CD145" i="4"/>
  <c r="BX145" i="4"/>
  <c r="BW145" i="4"/>
  <c r="CE144" i="4"/>
  <c r="CD144" i="4"/>
  <c r="BX144" i="4"/>
  <c r="BW144" i="4"/>
  <c r="CE143" i="4"/>
  <c r="CD143" i="4"/>
  <c r="BX143" i="4"/>
  <c r="BW143" i="4"/>
  <c r="CE142" i="4"/>
  <c r="CD142" i="4"/>
  <c r="BX142" i="4"/>
  <c r="BW142" i="4"/>
  <c r="CE141" i="4"/>
  <c r="CD141" i="4"/>
  <c r="BX141" i="4"/>
  <c r="BW141" i="4"/>
  <c r="CE140" i="4"/>
  <c r="CD140" i="4"/>
  <c r="BX140" i="4"/>
  <c r="BW140" i="4"/>
  <c r="CE139" i="4"/>
  <c r="CD139" i="4"/>
  <c r="BX139" i="4"/>
  <c r="BW139" i="4"/>
  <c r="CE136" i="4"/>
  <c r="CD136" i="4"/>
  <c r="BX136" i="4"/>
  <c r="BW136" i="4"/>
  <c r="CE135" i="4"/>
  <c r="CD135" i="4"/>
  <c r="BX135" i="4"/>
  <c r="BW135" i="4"/>
  <c r="CE134" i="4"/>
  <c r="CD134" i="4"/>
  <c r="BX134" i="4"/>
  <c r="BW134" i="4"/>
  <c r="CE133" i="4"/>
  <c r="CD133" i="4"/>
  <c r="BX133" i="4"/>
  <c r="BW133" i="4"/>
  <c r="CE132" i="4"/>
  <c r="CD132" i="4"/>
  <c r="BX132" i="4"/>
  <c r="BW132" i="4"/>
  <c r="CE131" i="4"/>
  <c r="CD131" i="4"/>
  <c r="BX131" i="4"/>
  <c r="BW131" i="4"/>
  <c r="CE130" i="4"/>
  <c r="CD130" i="4"/>
  <c r="BX130" i="4"/>
  <c r="BW130" i="4"/>
  <c r="CE129" i="4"/>
  <c r="CD129" i="4"/>
  <c r="BX129" i="4"/>
  <c r="BW129" i="4"/>
  <c r="CE128" i="4"/>
  <c r="CD128" i="4"/>
  <c r="BX128" i="4"/>
  <c r="BW128" i="4"/>
  <c r="CE127" i="4"/>
  <c r="CD127" i="4"/>
  <c r="BX127" i="4"/>
  <c r="BW127" i="4"/>
  <c r="CD126" i="4"/>
  <c r="CE126" i="4"/>
  <c r="CE124" i="4"/>
  <c r="CD124" i="4"/>
  <c r="BX124" i="4"/>
  <c r="BW124" i="4"/>
  <c r="CE123" i="4"/>
  <c r="CD123" i="4"/>
  <c r="BX123" i="4"/>
  <c r="BW123" i="4"/>
  <c r="CE122" i="4"/>
  <c r="CD122" i="4"/>
  <c r="BX122" i="4"/>
  <c r="BW122" i="4"/>
  <c r="CE121" i="4"/>
  <c r="CD121" i="4"/>
  <c r="BX121" i="4"/>
  <c r="BW121" i="4"/>
  <c r="CE120" i="4"/>
  <c r="CD120" i="4"/>
  <c r="BX120" i="4"/>
  <c r="BW120" i="4"/>
  <c r="CE119" i="4"/>
  <c r="CD119" i="4"/>
  <c r="BX119" i="4"/>
  <c r="BW119" i="4"/>
  <c r="CE118" i="4"/>
  <c r="CD118" i="4"/>
  <c r="BX118" i="4"/>
  <c r="BW118" i="4"/>
  <c r="CE117" i="4"/>
  <c r="CD117" i="4"/>
  <c r="BX117" i="4"/>
  <c r="BW117" i="4"/>
  <c r="CE116" i="4"/>
  <c r="CD116" i="4"/>
  <c r="BX116" i="4"/>
  <c r="BW116" i="4"/>
  <c r="CE115" i="4"/>
  <c r="CD115" i="4"/>
  <c r="BX115" i="4"/>
  <c r="BW115" i="4"/>
  <c r="CE112" i="4"/>
  <c r="CD112" i="4"/>
  <c r="BX112" i="4"/>
  <c r="BW112" i="4"/>
  <c r="CE111" i="4"/>
  <c r="CD111" i="4"/>
  <c r="BX111" i="4"/>
  <c r="BW111" i="4"/>
  <c r="CE110" i="4"/>
  <c r="CD110" i="4"/>
  <c r="BX110" i="4"/>
  <c r="BW110" i="4"/>
  <c r="CE109" i="4"/>
  <c r="CD109" i="4"/>
  <c r="BX109" i="4"/>
  <c r="BW109" i="4"/>
  <c r="CE108" i="4"/>
  <c r="CD108" i="4"/>
  <c r="BX108" i="4"/>
  <c r="BW108" i="4"/>
  <c r="CE107" i="4"/>
  <c r="CD107" i="4"/>
  <c r="BX107" i="4"/>
  <c r="BW107" i="4"/>
  <c r="CE106" i="4"/>
  <c r="CD106" i="4"/>
  <c r="BX106" i="4"/>
  <c r="BW106" i="4"/>
  <c r="CE105" i="4"/>
  <c r="CD105" i="4"/>
  <c r="BX105" i="4"/>
  <c r="BW105" i="4"/>
  <c r="CE104" i="4"/>
  <c r="CD104" i="4"/>
  <c r="BX104" i="4"/>
  <c r="BW104" i="4"/>
  <c r="CE103" i="4"/>
  <c r="CD103" i="4"/>
  <c r="BX103" i="4"/>
  <c r="BW103" i="4"/>
  <c r="CE102" i="4"/>
  <c r="CE100" i="4"/>
  <c r="CD100" i="4"/>
  <c r="BX100" i="4"/>
  <c r="BW100" i="4"/>
  <c r="CE99" i="4"/>
  <c r="CD99" i="4"/>
  <c r="BX99" i="4"/>
  <c r="BW99" i="4"/>
  <c r="CE98" i="4"/>
  <c r="CD98" i="4"/>
  <c r="BX98" i="4"/>
  <c r="BW98" i="4"/>
  <c r="CE97" i="4"/>
  <c r="CD97" i="4"/>
  <c r="BX97" i="4"/>
  <c r="BW97" i="4"/>
  <c r="CE96" i="4"/>
  <c r="CD96" i="4"/>
  <c r="BX96" i="4"/>
  <c r="BW96" i="4"/>
  <c r="CE95" i="4"/>
  <c r="CD95" i="4"/>
  <c r="BX95" i="4"/>
  <c r="BW95" i="4"/>
  <c r="CE94" i="4"/>
  <c r="CD94" i="4"/>
  <c r="BX94" i="4"/>
  <c r="BW94" i="4"/>
  <c r="CE93" i="4"/>
  <c r="CD93" i="4"/>
  <c r="BX93" i="4"/>
  <c r="BW93" i="4"/>
  <c r="CE92" i="4"/>
  <c r="CD92" i="4"/>
  <c r="BX92" i="4"/>
  <c r="BW92" i="4"/>
  <c r="CE91" i="4"/>
  <c r="CD91" i="4"/>
  <c r="BX91" i="4"/>
  <c r="BW91" i="4"/>
  <c r="CE90" i="4"/>
  <c r="CE88" i="4"/>
  <c r="CD88" i="4"/>
  <c r="BX88" i="4"/>
  <c r="BW88" i="4"/>
  <c r="CE87" i="4"/>
  <c r="CD87" i="4"/>
  <c r="BX87" i="4"/>
  <c r="BW87" i="4"/>
  <c r="CE86" i="4"/>
  <c r="CD86" i="4"/>
  <c r="BX86" i="4"/>
  <c r="BW86" i="4"/>
  <c r="CE85" i="4"/>
  <c r="CD85" i="4"/>
  <c r="BX85" i="4"/>
  <c r="BW85" i="4"/>
  <c r="CE84" i="4"/>
  <c r="CD84" i="4"/>
  <c r="BX84" i="4"/>
  <c r="BW84" i="4"/>
  <c r="CE83" i="4"/>
  <c r="CD83" i="4"/>
  <c r="BX83" i="4"/>
  <c r="BW83" i="4"/>
  <c r="CE82" i="4"/>
  <c r="CD82" i="4"/>
  <c r="BX82" i="4"/>
  <c r="BW82" i="4"/>
  <c r="CE81" i="4"/>
  <c r="CD81" i="4"/>
  <c r="BX81" i="4"/>
  <c r="BW81" i="4"/>
  <c r="CE80" i="4"/>
  <c r="CD80" i="4"/>
  <c r="BX80" i="4"/>
  <c r="BW80" i="4"/>
  <c r="CE79" i="4"/>
  <c r="CD79" i="4"/>
  <c r="BX79" i="4"/>
  <c r="BW79" i="4"/>
  <c r="CE78" i="4"/>
  <c r="CE76" i="4"/>
  <c r="CD76" i="4"/>
  <c r="BX76" i="4"/>
  <c r="BW76" i="4"/>
  <c r="CE75" i="4"/>
  <c r="CD75" i="4"/>
  <c r="BX75" i="4"/>
  <c r="BW75" i="4"/>
  <c r="CE74" i="4"/>
  <c r="CD74" i="4"/>
  <c r="BX74" i="4"/>
  <c r="BW74" i="4"/>
  <c r="CE73" i="4"/>
  <c r="CD73" i="4"/>
  <c r="BX73" i="4"/>
  <c r="BW73" i="4"/>
  <c r="CE72" i="4"/>
  <c r="CD72" i="4"/>
  <c r="BX72" i="4"/>
  <c r="BW72" i="4"/>
  <c r="CE71" i="4"/>
  <c r="CD71" i="4"/>
  <c r="BX71" i="4"/>
  <c r="BW71" i="4"/>
  <c r="CE70" i="4"/>
  <c r="CD70" i="4"/>
  <c r="BX70" i="4"/>
  <c r="BW70" i="4"/>
  <c r="CE69" i="4"/>
  <c r="CD69" i="4"/>
  <c r="BX69" i="4"/>
  <c r="BW69" i="4"/>
  <c r="CE68" i="4"/>
  <c r="CD68" i="4"/>
  <c r="BX68" i="4"/>
  <c r="BW68" i="4"/>
  <c r="CE67" i="4"/>
  <c r="CD67" i="4"/>
  <c r="BX67" i="4"/>
  <c r="BW67" i="4"/>
  <c r="CE66" i="4"/>
  <c r="CE64" i="4"/>
  <c r="CD64" i="4"/>
  <c r="BX64" i="4"/>
  <c r="BW64" i="4"/>
  <c r="CE63" i="4"/>
  <c r="CD63" i="4"/>
  <c r="BX63" i="4"/>
  <c r="BW63" i="4"/>
  <c r="CE62" i="4"/>
  <c r="CD62" i="4"/>
  <c r="BX62" i="4"/>
  <c r="BW62" i="4"/>
  <c r="CE61" i="4"/>
  <c r="CD61" i="4"/>
  <c r="BX61" i="4"/>
  <c r="BW61" i="4"/>
  <c r="CE60" i="4"/>
  <c r="CD60" i="4"/>
  <c r="BX60" i="4"/>
  <c r="BW60" i="4"/>
  <c r="CE59" i="4"/>
  <c r="CD59" i="4"/>
  <c r="BX59" i="4"/>
  <c r="BW59" i="4"/>
  <c r="CE58" i="4"/>
  <c r="CD58" i="4"/>
  <c r="BX58" i="4"/>
  <c r="BW58" i="4"/>
  <c r="CE57" i="4"/>
  <c r="CD57" i="4"/>
  <c r="BX57" i="4"/>
  <c r="BW57" i="4"/>
  <c r="CE56" i="4"/>
  <c r="CD56" i="4"/>
  <c r="BX56" i="4"/>
  <c r="BW56" i="4"/>
  <c r="CE55" i="4"/>
  <c r="CD55" i="4"/>
  <c r="BX55" i="4"/>
  <c r="BW55" i="4"/>
  <c r="CE52" i="4"/>
  <c r="CD52" i="4"/>
  <c r="BX52" i="4"/>
  <c r="BW52" i="4"/>
  <c r="CE51" i="4"/>
  <c r="CD51" i="4"/>
  <c r="BX51" i="4"/>
  <c r="BW51" i="4"/>
  <c r="CE50" i="4"/>
  <c r="CD50" i="4"/>
  <c r="BX50" i="4"/>
  <c r="BW50" i="4"/>
  <c r="CE49" i="4"/>
  <c r="CD49" i="4"/>
  <c r="BX49" i="4"/>
  <c r="BW49" i="4"/>
  <c r="CE48" i="4"/>
  <c r="CD48" i="4"/>
  <c r="BX48" i="4"/>
  <c r="BW48" i="4"/>
  <c r="CE47" i="4"/>
  <c r="CD47" i="4"/>
  <c r="BX47" i="4"/>
  <c r="BW47" i="4"/>
  <c r="CE46" i="4"/>
  <c r="CD46" i="4"/>
  <c r="BX46" i="4"/>
  <c r="BW46" i="4"/>
  <c r="CE45" i="4"/>
  <c r="CD45" i="4"/>
  <c r="BX45" i="4"/>
  <c r="BW45" i="4"/>
  <c r="CE44" i="4"/>
  <c r="CD44" i="4"/>
  <c r="BX44" i="4"/>
  <c r="BW44" i="4"/>
  <c r="CE43" i="4"/>
  <c r="CD43" i="4"/>
  <c r="BX43" i="4"/>
  <c r="BW43" i="4"/>
  <c r="CE42" i="4"/>
  <c r="CE40" i="4"/>
  <c r="CD40" i="4"/>
  <c r="BX40" i="4"/>
  <c r="BW40" i="4"/>
  <c r="CE39" i="4"/>
  <c r="CD39" i="4"/>
  <c r="BX39" i="4"/>
  <c r="BW39" i="4"/>
  <c r="CE38" i="4"/>
  <c r="CD38" i="4"/>
  <c r="BX38" i="4"/>
  <c r="BW38" i="4"/>
  <c r="CE37" i="4"/>
  <c r="CD37" i="4"/>
  <c r="BX37" i="4"/>
  <c r="BW37" i="4"/>
  <c r="CE36" i="4"/>
  <c r="CD36" i="4"/>
  <c r="BX36" i="4"/>
  <c r="BW36" i="4"/>
  <c r="CE35" i="4"/>
  <c r="CD35" i="4"/>
  <c r="BX35" i="4"/>
  <c r="BW35" i="4"/>
  <c r="CE34" i="4"/>
  <c r="CD34" i="4"/>
  <c r="BX34" i="4"/>
  <c r="BW34" i="4"/>
  <c r="CE33" i="4"/>
  <c r="CD33" i="4"/>
  <c r="BX33" i="4"/>
  <c r="BW33" i="4"/>
  <c r="CE32" i="4"/>
  <c r="CD32" i="4"/>
  <c r="BX32" i="4"/>
  <c r="BW32" i="4"/>
  <c r="CE31" i="4"/>
  <c r="CD31" i="4"/>
  <c r="BX31" i="4"/>
  <c r="BW31" i="4"/>
  <c r="BX30" i="4"/>
  <c r="CE28" i="4"/>
  <c r="CD28" i="4"/>
  <c r="BX28" i="4"/>
  <c r="BW28" i="4"/>
  <c r="CE27" i="4"/>
  <c r="CD27" i="4"/>
  <c r="BX27" i="4"/>
  <c r="BW27" i="4"/>
  <c r="CE26" i="4"/>
  <c r="CD26" i="4"/>
  <c r="BX26" i="4"/>
  <c r="BW26" i="4"/>
  <c r="CE25" i="4"/>
  <c r="CD25" i="4"/>
  <c r="BX25" i="4"/>
  <c r="BW25" i="4"/>
  <c r="CE24" i="4"/>
  <c r="CD24" i="4"/>
  <c r="BX24" i="4"/>
  <c r="BW24" i="4"/>
  <c r="CE23" i="4"/>
  <c r="CD23" i="4"/>
  <c r="BX23" i="4"/>
  <c r="BW23" i="4"/>
  <c r="CE22" i="4"/>
  <c r="CD22" i="4"/>
  <c r="BX22" i="4"/>
  <c r="BW22" i="4"/>
  <c r="CE21" i="4"/>
  <c r="CD21" i="4"/>
  <c r="BX21" i="4"/>
  <c r="BW21" i="4"/>
  <c r="CE20" i="4"/>
  <c r="CD20" i="4"/>
  <c r="BX20" i="4"/>
  <c r="BW20" i="4"/>
  <c r="CE19" i="4"/>
  <c r="CD19" i="4"/>
  <c r="BX19" i="4"/>
  <c r="BW19" i="4"/>
  <c r="CE16" i="4"/>
  <c r="CD16" i="4"/>
  <c r="BX16" i="4"/>
  <c r="BW16" i="4"/>
  <c r="CE15" i="4"/>
  <c r="CD15" i="4"/>
  <c r="BX15" i="4"/>
  <c r="BW15" i="4"/>
  <c r="CE14" i="4"/>
  <c r="CD14" i="4"/>
  <c r="BX14" i="4"/>
  <c r="BW14" i="4"/>
  <c r="CE13" i="4"/>
  <c r="CD13" i="4"/>
  <c r="BX13" i="4"/>
  <c r="BW13" i="4"/>
  <c r="CE12" i="4"/>
  <c r="CD12" i="4"/>
  <c r="BX12" i="4"/>
  <c r="BW12" i="4"/>
  <c r="CE11" i="4"/>
  <c r="CD11" i="4"/>
  <c r="BX11" i="4"/>
  <c r="BW11" i="4"/>
  <c r="CE10" i="4"/>
  <c r="CD10" i="4"/>
  <c r="BX10" i="4"/>
  <c r="BW10" i="4"/>
  <c r="CE9" i="4"/>
  <c r="CD9" i="4"/>
  <c r="BX9" i="4"/>
  <c r="BW9" i="4"/>
  <c r="CE8" i="4"/>
  <c r="CD8" i="4"/>
  <c r="BX8" i="4"/>
  <c r="BW8" i="4"/>
  <c r="CE7" i="4"/>
  <c r="CD7" i="4"/>
  <c r="BX7" i="4"/>
  <c r="BW7" i="4"/>
  <c r="CC6" i="4"/>
  <c r="V8" i="33" s="1"/>
  <c r="CB6" i="4"/>
  <c r="BV6" i="4"/>
  <c r="U8" i="33" s="1"/>
  <c r="BU6" i="4"/>
  <c r="BQ220" i="4"/>
  <c r="BP220" i="4"/>
  <c r="BJ220" i="4"/>
  <c r="BI220" i="4"/>
  <c r="BC220" i="4"/>
  <c r="BB220" i="4"/>
  <c r="BQ219" i="4"/>
  <c r="BP219" i="4"/>
  <c r="BJ219" i="4"/>
  <c r="BI219" i="4"/>
  <c r="BC219" i="4"/>
  <c r="BB219" i="4"/>
  <c r="BQ218" i="4"/>
  <c r="BP218" i="4"/>
  <c r="BJ218" i="4"/>
  <c r="BI218" i="4"/>
  <c r="BC218" i="4"/>
  <c r="BB218" i="4"/>
  <c r="BQ217" i="4"/>
  <c r="BP217" i="4"/>
  <c r="BJ217" i="4"/>
  <c r="BI217" i="4"/>
  <c r="BC217" i="4"/>
  <c r="BB217" i="4"/>
  <c r="BQ216" i="4"/>
  <c r="BP216" i="4"/>
  <c r="BJ216" i="4"/>
  <c r="BI216" i="4"/>
  <c r="BC216" i="4"/>
  <c r="BB216" i="4"/>
  <c r="BQ215" i="4"/>
  <c r="BP215" i="4"/>
  <c r="BJ215" i="4"/>
  <c r="BI215" i="4"/>
  <c r="BC215" i="4"/>
  <c r="BB215" i="4"/>
  <c r="BQ214" i="4"/>
  <c r="BP214" i="4"/>
  <c r="BJ214" i="4"/>
  <c r="BC214" i="4"/>
  <c r="BB214" i="4"/>
  <c r="BQ213" i="4"/>
  <c r="BP213" i="4"/>
  <c r="BJ213" i="4"/>
  <c r="BI213" i="4"/>
  <c r="BC213" i="4"/>
  <c r="BB213" i="4"/>
  <c r="BQ212" i="4"/>
  <c r="BP212" i="4"/>
  <c r="BJ212" i="4"/>
  <c r="BI212" i="4"/>
  <c r="BC212" i="4"/>
  <c r="BB212" i="4"/>
  <c r="BQ211" i="4"/>
  <c r="BP211" i="4"/>
  <c r="BJ211" i="4"/>
  <c r="BI211" i="4"/>
  <c r="BC211" i="4"/>
  <c r="BB211" i="4"/>
  <c r="BQ208" i="4"/>
  <c r="BP208" i="4"/>
  <c r="BJ208" i="4"/>
  <c r="BI208" i="4"/>
  <c r="BC208" i="4"/>
  <c r="BB208" i="4"/>
  <c r="BQ207" i="4"/>
  <c r="BP207" i="4"/>
  <c r="BJ207" i="4"/>
  <c r="BI207" i="4"/>
  <c r="BC207" i="4"/>
  <c r="BB207" i="4"/>
  <c r="BQ206" i="4"/>
  <c r="BP206" i="4"/>
  <c r="BJ206" i="4"/>
  <c r="BI206" i="4"/>
  <c r="BC206" i="4"/>
  <c r="BB206" i="4"/>
  <c r="BQ205" i="4"/>
  <c r="BP205" i="4"/>
  <c r="BJ205" i="4"/>
  <c r="BI205" i="4"/>
  <c r="BC205" i="4"/>
  <c r="BB205" i="4"/>
  <c r="BQ204" i="4"/>
  <c r="BP204" i="4"/>
  <c r="BJ204" i="4"/>
  <c r="BI204" i="4"/>
  <c r="BC204" i="4"/>
  <c r="BB204" i="4"/>
  <c r="BQ203" i="4"/>
  <c r="BP203" i="4"/>
  <c r="BJ203" i="4"/>
  <c r="BI203" i="4"/>
  <c r="BC203" i="4"/>
  <c r="BB203" i="4"/>
  <c r="BQ202" i="4"/>
  <c r="BP202" i="4"/>
  <c r="BJ202" i="4"/>
  <c r="BI202" i="4"/>
  <c r="BC202" i="4"/>
  <c r="BB202" i="4"/>
  <c r="BQ201" i="4"/>
  <c r="BP201" i="4"/>
  <c r="BJ201" i="4"/>
  <c r="BI201" i="4"/>
  <c r="BC201" i="4"/>
  <c r="BB201" i="4"/>
  <c r="BQ200" i="4"/>
  <c r="BP200" i="4"/>
  <c r="BJ200" i="4"/>
  <c r="BI200" i="4"/>
  <c r="BC200" i="4"/>
  <c r="BB200" i="4"/>
  <c r="BQ199" i="4"/>
  <c r="BP199" i="4"/>
  <c r="BJ199" i="4"/>
  <c r="BI199" i="4"/>
  <c r="BC199" i="4"/>
  <c r="BB199" i="4"/>
  <c r="BI198" i="4"/>
  <c r="BQ196" i="4"/>
  <c r="BP196" i="4"/>
  <c r="BJ196" i="4"/>
  <c r="BI196" i="4"/>
  <c r="BC196" i="4"/>
  <c r="BB196" i="4"/>
  <c r="BQ195" i="4"/>
  <c r="BP195" i="4"/>
  <c r="BJ195" i="4"/>
  <c r="BI195" i="4"/>
  <c r="BC195" i="4"/>
  <c r="BB195" i="4"/>
  <c r="BQ194" i="4"/>
  <c r="BP194" i="4"/>
  <c r="BJ194" i="4"/>
  <c r="BI194" i="4"/>
  <c r="BC194" i="4"/>
  <c r="BB194" i="4"/>
  <c r="BQ193" i="4"/>
  <c r="BP193" i="4"/>
  <c r="BJ193" i="4"/>
  <c r="BI193" i="4"/>
  <c r="BC193" i="4"/>
  <c r="BB193" i="4"/>
  <c r="BQ192" i="4"/>
  <c r="BP192" i="4"/>
  <c r="BJ192" i="4"/>
  <c r="BI192" i="4"/>
  <c r="BC192" i="4"/>
  <c r="BB192" i="4"/>
  <c r="BQ191" i="4"/>
  <c r="BP191" i="4"/>
  <c r="BJ191" i="4"/>
  <c r="BI191" i="4"/>
  <c r="BC191" i="4"/>
  <c r="BB191" i="4"/>
  <c r="BQ190" i="4"/>
  <c r="BP190" i="4"/>
  <c r="BJ190" i="4"/>
  <c r="BI190" i="4"/>
  <c r="BC190" i="4"/>
  <c r="BB190" i="4"/>
  <c r="BQ189" i="4"/>
  <c r="BP189" i="4"/>
  <c r="BJ189" i="4"/>
  <c r="BI189" i="4"/>
  <c r="BC189" i="4"/>
  <c r="BB189" i="4"/>
  <c r="BQ188" i="4"/>
  <c r="BP188" i="4"/>
  <c r="BJ188" i="4"/>
  <c r="BI188" i="4"/>
  <c r="BC188" i="4"/>
  <c r="BB188" i="4"/>
  <c r="BQ187" i="4"/>
  <c r="BP187" i="4"/>
  <c r="BJ187" i="4"/>
  <c r="BI187" i="4"/>
  <c r="BC187" i="4"/>
  <c r="BB187" i="4"/>
  <c r="BQ184" i="4"/>
  <c r="BP184" i="4"/>
  <c r="BJ184" i="4"/>
  <c r="BI184" i="4"/>
  <c r="BC184" i="4"/>
  <c r="BB184" i="4"/>
  <c r="BQ183" i="4"/>
  <c r="BP183" i="4"/>
  <c r="BJ183" i="4"/>
  <c r="BI183" i="4"/>
  <c r="BC183" i="4"/>
  <c r="BB183" i="4"/>
  <c r="BQ182" i="4"/>
  <c r="BP182" i="4"/>
  <c r="BJ182" i="4"/>
  <c r="BI182" i="4"/>
  <c r="BC182" i="4"/>
  <c r="BB182" i="4"/>
  <c r="BQ181" i="4"/>
  <c r="BP181" i="4"/>
  <c r="BJ181" i="4"/>
  <c r="BI181" i="4"/>
  <c r="BC181" i="4"/>
  <c r="BB181" i="4"/>
  <c r="BQ180" i="4"/>
  <c r="BP180" i="4"/>
  <c r="BJ180" i="4"/>
  <c r="BI180" i="4"/>
  <c r="BC180" i="4"/>
  <c r="BB180" i="4"/>
  <c r="BQ179" i="4"/>
  <c r="BP179" i="4"/>
  <c r="BJ179" i="4"/>
  <c r="BI179" i="4"/>
  <c r="BC179" i="4"/>
  <c r="BB179" i="4"/>
  <c r="BQ178" i="4"/>
  <c r="BP178" i="4"/>
  <c r="BJ178" i="4"/>
  <c r="BI178" i="4"/>
  <c r="BC178" i="4"/>
  <c r="BB178" i="4"/>
  <c r="BQ177" i="4"/>
  <c r="BP177" i="4"/>
  <c r="BJ177" i="4"/>
  <c r="BI177" i="4"/>
  <c r="BC177" i="4"/>
  <c r="BB177" i="4"/>
  <c r="BQ176" i="4"/>
  <c r="BP176" i="4"/>
  <c r="BJ176" i="4"/>
  <c r="BI176" i="4"/>
  <c r="BC176" i="4"/>
  <c r="BB176" i="4"/>
  <c r="BQ175" i="4"/>
  <c r="BP175" i="4"/>
  <c r="BJ175" i="4"/>
  <c r="BI175" i="4"/>
  <c r="BC175" i="4"/>
  <c r="BB175" i="4"/>
  <c r="BQ172" i="4"/>
  <c r="BP172" i="4"/>
  <c r="BJ172" i="4"/>
  <c r="BI172" i="4"/>
  <c r="BC172" i="4"/>
  <c r="BB172" i="4"/>
  <c r="BQ171" i="4"/>
  <c r="BP171" i="4"/>
  <c r="BJ171" i="4"/>
  <c r="BI171" i="4"/>
  <c r="BC171" i="4"/>
  <c r="BB171" i="4"/>
  <c r="BQ170" i="4"/>
  <c r="BP170" i="4"/>
  <c r="BJ170" i="4"/>
  <c r="BI170" i="4"/>
  <c r="BC170" i="4"/>
  <c r="BB170" i="4"/>
  <c r="BQ169" i="4"/>
  <c r="BP169" i="4"/>
  <c r="BJ169" i="4"/>
  <c r="BI169" i="4"/>
  <c r="BC169" i="4"/>
  <c r="BB169" i="4"/>
  <c r="BQ168" i="4"/>
  <c r="BP168" i="4"/>
  <c r="BJ168" i="4"/>
  <c r="BI168" i="4"/>
  <c r="BC168" i="4"/>
  <c r="BB168" i="4"/>
  <c r="BQ167" i="4"/>
  <c r="BP167" i="4"/>
  <c r="BJ167" i="4"/>
  <c r="BI167" i="4"/>
  <c r="BC167" i="4"/>
  <c r="BB167" i="4"/>
  <c r="BQ166" i="4"/>
  <c r="BP166" i="4"/>
  <c r="BJ166" i="4"/>
  <c r="BI166" i="4"/>
  <c r="BC166" i="4"/>
  <c r="BB166" i="4"/>
  <c r="BQ165" i="4"/>
  <c r="BP165" i="4"/>
  <c r="BJ165" i="4"/>
  <c r="BI165" i="4"/>
  <c r="BC165" i="4"/>
  <c r="BB165" i="4"/>
  <c r="BQ164" i="4"/>
  <c r="BP164" i="4"/>
  <c r="BJ164" i="4"/>
  <c r="BI164" i="4"/>
  <c r="BC164" i="4"/>
  <c r="BB164" i="4"/>
  <c r="BQ163" i="4"/>
  <c r="BP163" i="4"/>
  <c r="BJ163" i="4"/>
  <c r="BI163" i="4"/>
  <c r="BC163" i="4"/>
  <c r="BB163" i="4"/>
  <c r="BQ160" i="4"/>
  <c r="BP160" i="4"/>
  <c r="BJ160" i="4"/>
  <c r="BI160" i="4"/>
  <c r="BC160" i="4"/>
  <c r="BB160" i="4"/>
  <c r="BQ159" i="4"/>
  <c r="BP159" i="4"/>
  <c r="BJ159" i="4"/>
  <c r="BI159" i="4"/>
  <c r="BC159" i="4"/>
  <c r="BB159" i="4"/>
  <c r="BQ158" i="4"/>
  <c r="BP158" i="4"/>
  <c r="BJ158" i="4"/>
  <c r="BI158" i="4"/>
  <c r="BC158" i="4"/>
  <c r="BB158" i="4"/>
  <c r="BQ157" i="4"/>
  <c r="BP157" i="4"/>
  <c r="BJ157" i="4"/>
  <c r="BI157" i="4"/>
  <c r="BC157" i="4"/>
  <c r="BB157" i="4"/>
  <c r="BQ156" i="4"/>
  <c r="BP156" i="4"/>
  <c r="BJ156" i="4"/>
  <c r="BI156" i="4"/>
  <c r="BC156" i="4"/>
  <c r="BB156" i="4"/>
  <c r="BQ155" i="4"/>
  <c r="BP155" i="4"/>
  <c r="BJ155" i="4"/>
  <c r="BI155" i="4"/>
  <c r="BC155" i="4"/>
  <c r="BB155" i="4"/>
  <c r="BQ154" i="4"/>
  <c r="BP154" i="4"/>
  <c r="BJ154" i="4"/>
  <c r="BI154" i="4"/>
  <c r="BC154" i="4"/>
  <c r="BB154" i="4"/>
  <c r="BQ153" i="4"/>
  <c r="BP153" i="4"/>
  <c r="BJ153" i="4"/>
  <c r="BI153" i="4"/>
  <c r="BC153" i="4"/>
  <c r="BB153" i="4"/>
  <c r="BQ152" i="4"/>
  <c r="BP152" i="4"/>
  <c r="BJ152" i="4"/>
  <c r="BI152" i="4"/>
  <c r="BC152" i="4"/>
  <c r="BB152" i="4"/>
  <c r="BQ151" i="4"/>
  <c r="BP151" i="4"/>
  <c r="BJ151" i="4"/>
  <c r="BI151" i="4"/>
  <c r="BC151" i="4"/>
  <c r="BB151" i="4"/>
  <c r="BQ148" i="4"/>
  <c r="BP148" i="4"/>
  <c r="BJ148" i="4"/>
  <c r="BI148" i="4"/>
  <c r="BC148" i="4"/>
  <c r="BB148" i="4"/>
  <c r="BQ147" i="4"/>
  <c r="BP147" i="4"/>
  <c r="BJ147" i="4"/>
  <c r="BI147" i="4"/>
  <c r="BC147" i="4"/>
  <c r="BB147" i="4"/>
  <c r="BQ146" i="4"/>
  <c r="BP146" i="4"/>
  <c r="BJ146" i="4"/>
  <c r="BI146" i="4"/>
  <c r="BC146" i="4"/>
  <c r="BB146" i="4"/>
  <c r="BQ145" i="4"/>
  <c r="BP145" i="4"/>
  <c r="BJ145" i="4"/>
  <c r="BI145" i="4"/>
  <c r="BC145" i="4"/>
  <c r="BB145" i="4"/>
  <c r="BQ144" i="4"/>
  <c r="BP144" i="4"/>
  <c r="BJ144" i="4"/>
  <c r="BI144" i="4"/>
  <c r="BC144" i="4"/>
  <c r="BB144" i="4"/>
  <c r="BQ143" i="4"/>
  <c r="BP143" i="4"/>
  <c r="BJ143" i="4"/>
  <c r="BI143" i="4"/>
  <c r="BC143" i="4"/>
  <c r="BB143" i="4"/>
  <c r="BQ142" i="4"/>
  <c r="BP142" i="4"/>
  <c r="BJ142" i="4"/>
  <c r="BI142" i="4"/>
  <c r="BC142" i="4"/>
  <c r="BB142" i="4"/>
  <c r="BQ141" i="4"/>
  <c r="BP141" i="4"/>
  <c r="BJ141" i="4"/>
  <c r="BI141" i="4"/>
  <c r="BC141" i="4"/>
  <c r="BB141" i="4"/>
  <c r="BQ140" i="4"/>
  <c r="BP140" i="4"/>
  <c r="BJ140" i="4"/>
  <c r="BI140" i="4"/>
  <c r="BC140" i="4"/>
  <c r="BB140" i="4"/>
  <c r="BQ139" i="4"/>
  <c r="BP139" i="4"/>
  <c r="BJ139" i="4"/>
  <c r="BI139" i="4"/>
  <c r="BC139" i="4"/>
  <c r="BB139" i="4"/>
  <c r="BJ138" i="4"/>
  <c r="BQ136" i="4"/>
  <c r="BP136" i="4"/>
  <c r="BJ136" i="4"/>
  <c r="BI136" i="4"/>
  <c r="BC136" i="4"/>
  <c r="BB136" i="4"/>
  <c r="BQ135" i="4"/>
  <c r="BP135" i="4"/>
  <c r="BJ135" i="4"/>
  <c r="BI135" i="4"/>
  <c r="BC135" i="4"/>
  <c r="BB135" i="4"/>
  <c r="BQ134" i="4"/>
  <c r="BP134" i="4"/>
  <c r="BJ134" i="4"/>
  <c r="BI134" i="4"/>
  <c r="BC134" i="4"/>
  <c r="BB134" i="4"/>
  <c r="BQ133" i="4"/>
  <c r="BP133" i="4"/>
  <c r="BJ133" i="4"/>
  <c r="BI133" i="4"/>
  <c r="BC133" i="4"/>
  <c r="BB133" i="4"/>
  <c r="BQ132" i="4"/>
  <c r="BP132" i="4"/>
  <c r="BJ132" i="4"/>
  <c r="BI132" i="4"/>
  <c r="BC132" i="4"/>
  <c r="BB132" i="4"/>
  <c r="BQ131" i="4"/>
  <c r="BP131" i="4"/>
  <c r="BJ131" i="4"/>
  <c r="BI131" i="4"/>
  <c r="BC131" i="4"/>
  <c r="BB131" i="4"/>
  <c r="BQ130" i="4"/>
  <c r="BP130" i="4"/>
  <c r="BJ130" i="4"/>
  <c r="BI130" i="4"/>
  <c r="BC130" i="4"/>
  <c r="BB130" i="4"/>
  <c r="BQ129" i="4"/>
  <c r="BP129" i="4"/>
  <c r="BJ129" i="4"/>
  <c r="BI129" i="4"/>
  <c r="BC129" i="4"/>
  <c r="BB129" i="4"/>
  <c r="BQ128" i="4"/>
  <c r="BP128" i="4"/>
  <c r="BJ128" i="4"/>
  <c r="BI128" i="4"/>
  <c r="BC128" i="4"/>
  <c r="BB128" i="4"/>
  <c r="BQ127" i="4"/>
  <c r="BP127" i="4"/>
  <c r="BJ127" i="4"/>
  <c r="BI127" i="4"/>
  <c r="BC127" i="4"/>
  <c r="BB127" i="4"/>
  <c r="BQ124" i="4"/>
  <c r="BP124" i="4"/>
  <c r="BJ124" i="4"/>
  <c r="BI124" i="4"/>
  <c r="BC124" i="4"/>
  <c r="BB124" i="4"/>
  <c r="BQ123" i="4"/>
  <c r="BP123" i="4"/>
  <c r="BJ123" i="4"/>
  <c r="BI123" i="4"/>
  <c r="BC123" i="4"/>
  <c r="BB123" i="4"/>
  <c r="BQ122" i="4"/>
  <c r="BP122" i="4"/>
  <c r="BJ122" i="4"/>
  <c r="BI122" i="4"/>
  <c r="BC122" i="4"/>
  <c r="BB122" i="4"/>
  <c r="BQ121" i="4"/>
  <c r="BP121" i="4"/>
  <c r="BJ121" i="4"/>
  <c r="BI121" i="4"/>
  <c r="BC121" i="4"/>
  <c r="BB121" i="4"/>
  <c r="BQ120" i="4"/>
  <c r="BP120" i="4"/>
  <c r="BJ120" i="4"/>
  <c r="BI120" i="4"/>
  <c r="BC120" i="4"/>
  <c r="BB120" i="4"/>
  <c r="BQ119" i="4"/>
  <c r="BP119" i="4"/>
  <c r="BJ119" i="4"/>
  <c r="BI119" i="4"/>
  <c r="BC119" i="4"/>
  <c r="BB119" i="4"/>
  <c r="BQ118" i="4"/>
  <c r="BP118" i="4"/>
  <c r="BJ118" i="4"/>
  <c r="BI118" i="4"/>
  <c r="BC118" i="4"/>
  <c r="BB118" i="4"/>
  <c r="BQ117" i="4"/>
  <c r="BP117" i="4"/>
  <c r="BJ117" i="4"/>
  <c r="BI117" i="4"/>
  <c r="BC117" i="4"/>
  <c r="BB117" i="4"/>
  <c r="BQ116" i="4"/>
  <c r="BP116" i="4"/>
  <c r="BJ116" i="4"/>
  <c r="BI116" i="4"/>
  <c r="BC116" i="4"/>
  <c r="BB116" i="4"/>
  <c r="BQ115" i="4"/>
  <c r="BP115" i="4"/>
  <c r="BJ115" i="4"/>
  <c r="BI115" i="4"/>
  <c r="BC115" i="4"/>
  <c r="BB115" i="4"/>
  <c r="BB114" i="4"/>
  <c r="BQ112" i="4"/>
  <c r="BP112" i="4"/>
  <c r="BJ112" i="4"/>
  <c r="BI112" i="4"/>
  <c r="BC112" i="4"/>
  <c r="BB112" i="4"/>
  <c r="BQ111" i="4"/>
  <c r="BP111" i="4"/>
  <c r="BJ111" i="4"/>
  <c r="BI111" i="4"/>
  <c r="BC111" i="4"/>
  <c r="BB111" i="4"/>
  <c r="BQ110" i="4"/>
  <c r="BP110" i="4"/>
  <c r="BJ110" i="4"/>
  <c r="BI110" i="4"/>
  <c r="BC110" i="4"/>
  <c r="BB110" i="4"/>
  <c r="BQ109" i="4"/>
  <c r="BP109" i="4"/>
  <c r="BJ109" i="4"/>
  <c r="BI109" i="4"/>
  <c r="BC109" i="4"/>
  <c r="BB109" i="4"/>
  <c r="BQ108" i="4"/>
  <c r="BP108" i="4"/>
  <c r="BJ108" i="4"/>
  <c r="BI108" i="4"/>
  <c r="BC108" i="4"/>
  <c r="BB108" i="4"/>
  <c r="BQ107" i="4"/>
  <c r="BP107" i="4"/>
  <c r="BJ107" i="4"/>
  <c r="BI107" i="4"/>
  <c r="BC107" i="4"/>
  <c r="BB107" i="4"/>
  <c r="BQ106" i="4"/>
  <c r="BP106" i="4"/>
  <c r="BJ106" i="4"/>
  <c r="BI106" i="4"/>
  <c r="BC106" i="4"/>
  <c r="BB106" i="4"/>
  <c r="BQ105" i="4"/>
  <c r="BP105" i="4"/>
  <c r="BJ105" i="4"/>
  <c r="BI105" i="4"/>
  <c r="BC105" i="4"/>
  <c r="BB105" i="4"/>
  <c r="BQ104" i="4"/>
  <c r="BP104" i="4"/>
  <c r="BJ104" i="4"/>
  <c r="BI104" i="4"/>
  <c r="BC104" i="4"/>
  <c r="BB104" i="4"/>
  <c r="BQ103" i="4"/>
  <c r="BP103" i="4"/>
  <c r="BJ103" i="4"/>
  <c r="BI103" i="4"/>
  <c r="BC103" i="4"/>
  <c r="BB103" i="4"/>
  <c r="BQ100" i="4"/>
  <c r="BP100" i="4"/>
  <c r="BJ100" i="4"/>
  <c r="BI100" i="4"/>
  <c r="BC100" i="4"/>
  <c r="BB100" i="4"/>
  <c r="BQ99" i="4"/>
  <c r="BP99" i="4"/>
  <c r="BJ99" i="4"/>
  <c r="BI99" i="4"/>
  <c r="BC99" i="4"/>
  <c r="BB99" i="4"/>
  <c r="BQ98" i="4"/>
  <c r="BP98" i="4"/>
  <c r="BJ98" i="4"/>
  <c r="BI98" i="4"/>
  <c r="BC98" i="4"/>
  <c r="BB98" i="4"/>
  <c r="BQ97" i="4"/>
  <c r="BP97" i="4"/>
  <c r="BJ97" i="4"/>
  <c r="BI97" i="4"/>
  <c r="BC97" i="4"/>
  <c r="BB97" i="4"/>
  <c r="BQ96" i="4"/>
  <c r="BP96" i="4"/>
  <c r="BJ96" i="4"/>
  <c r="BI96" i="4"/>
  <c r="BC96" i="4"/>
  <c r="BB96" i="4"/>
  <c r="BQ95" i="4"/>
  <c r="BP95" i="4"/>
  <c r="BJ95" i="4"/>
  <c r="BI95" i="4"/>
  <c r="BC95" i="4"/>
  <c r="BB95" i="4"/>
  <c r="BQ94" i="4"/>
  <c r="BP94" i="4"/>
  <c r="BJ94" i="4"/>
  <c r="BI94" i="4"/>
  <c r="BC94" i="4"/>
  <c r="BB94" i="4"/>
  <c r="BQ93" i="4"/>
  <c r="BP93" i="4"/>
  <c r="BJ93" i="4"/>
  <c r="BI93" i="4"/>
  <c r="BC93" i="4"/>
  <c r="BB93" i="4"/>
  <c r="BQ92" i="4"/>
  <c r="BP92" i="4"/>
  <c r="BJ92" i="4"/>
  <c r="BI92" i="4"/>
  <c r="BC92" i="4"/>
  <c r="BB92" i="4"/>
  <c r="BQ91" i="4"/>
  <c r="BP91" i="4"/>
  <c r="BJ91" i="4"/>
  <c r="BI91" i="4"/>
  <c r="BC91" i="4"/>
  <c r="BB91" i="4"/>
  <c r="BC90" i="4"/>
  <c r="BQ88" i="4"/>
  <c r="BP88" i="4"/>
  <c r="BJ88" i="4"/>
  <c r="BI88" i="4"/>
  <c r="BC88" i="4"/>
  <c r="BB88" i="4"/>
  <c r="BQ87" i="4"/>
  <c r="BP87" i="4"/>
  <c r="BJ87" i="4"/>
  <c r="BI87" i="4"/>
  <c r="BC87" i="4"/>
  <c r="BB87" i="4"/>
  <c r="BQ86" i="4"/>
  <c r="BP86" i="4"/>
  <c r="BJ86" i="4"/>
  <c r="BI86" i="4"/>
  <c r="BC86" i="4"/>
  <c r="BB86" i="4"/>
  <c r="BQ85" i="4"/>
  <c r="BP85" i="4"/>
  <c r="BJ85" i="4"/>
  <c r="BI85" i="4"/>
  <c r="BC85" i="4"/>
  <c r="BB85" i="4"/>
  <c r="BQ84" i="4"/>
  <c r="BP84" i="4"/>
  <c r="BJ84" i="4"/>
  <c r="BI84" i="4"/>
  <c r="BC84" i="4"/>
  <c r="BB84" i="4"/>
  <c r="BQ83" i="4"/>
  <c r="BP83" i="4"/>
  <c r="BJ83" i="4"/>
  <c r="BI83" i="4"/>
  <c r="BC83" i="4"/>
  <c r="BB83" i="4"/>
  <c r="BQ82" i="4"/>
  <c r="BP82" i="4"/>
  <c r="BJ82" i="4"/>
  <c r="BI82" i="4"/>
  <c r="BC82" i="4"/>
  <c r="BB82" i="4"/>
  <c r="BQ81" i="4"/>
  <c r="BP81" i="4"/>
  <c r="BJ81" i="4"/>
  <c r="BI81" i="4"/>
  <c r="BC81" i="4"/>
  <c r="BB81" i="4"/>
  <c r="BQ80" i="4"/>
  <c r="BP80" i="4"/>
  <c r="BJ80" i="4"/>
  <c r="BI80" i="4"/>
  <c r="BC80" i="4"/>
  <c r="BB80" i="4"/>
  <c r="BQ79" i="4"/>
  <c r="BP79" i="4"/>
  <c r="BJ79" i="4"/>
  <c r="BI79" i="4"/>
  <c r="BC79" i="4"/>
  <c r="BB79" i="4"/>
  <c r="BQ76" i="4"/>
  <c r="BP76" i="4"/>
  <c r="BJ76" i="4"/>
  <c r="BI76" i="4"/>
  <c r="BC76" i="4"/>
  <c r="BB76" i="4"/>
  <c r="BQ75" i="4"/>
  <c r="BP75" i="4"/>
  <c r="BJ75" i="4"/>
  <c r="BI75" i="4"/>
  <c r="BC75" i="4"/>
  <c r="BB75" i="4"/>
  <c r="BQ74" i="4"/>
  <c r="BP74" i="4"/>
  <c r="BJ74" i="4"/>
  <c r="BI74" i="4"/>
  <c r="BC74" i="4"/>
  <c r="BB74" i="4"/>
  <c r="BQ73" i="4"/>
  <c r="BP73" i="4"/>
  <c r="BJ73" i="4"/>
  <c r="BI73" i="4"/>
  <c r="BC73" i="4"/>
  <c r="BB73" i="4"/>
  <c r="BQ72" i="4"/>
  <c r="BP72" i="4"/>
  <c r="BJ72" i="4"/>
  <c r="BI72" i="4"/>
  <c r="BC72" i="4"/>
  <c r="BB72" i="4"/>
  <c r="BQ71" i="4"/>
  <c r="BP71" i="4"/>
  <c r="BJ71" i="4"/>
  <c r="BI71" i="4"/>
  <c r="BC71" i="4"/>
  <c r="BB71" i="4"/>
  <c r="BQ70" i="4"/>
  <c r="BP70" i="4"/>
  <c r="BJ70" i="4"/>
  <c r="BI70" i="4"/>
  <c r="BC70" i="4"/>
  <c r="BB70" i="4"/>
  <c r="BQ69" i="4"/>
  <c r="BP69" i="4"/>
  <c r="BJ69" i="4"/>
  <c r="BI69" i="4"/>
  <c r="BC69" i="4"/>
  <c r="BB69" i="4"/>
  <c r="BQ68" i="4"/>
  <c r="BP68" i="4"/>
  <c r="BJ68" i="4"/>
  <c r="BI68" i="4"/>
  <c r="BC68" i="4"/>
  <c r="BB68" i="4"/>
  <c r="BQ67" i="4"/>
  <c r="BP67" i="4"/>
  <c r="BJ67" i="4"/>
  <c r="BI67" i="4"/>
  <c r="BC67" i="4"/>
  <c r="BB67" i="4"/>
  <c r="BQ64" i="4"/>
  <c r="BP64" i="4"/>
  <c r="BJ64" i="4"/>
  <c r="BI64" i="4"/>
  <c r="BC64" i="4"/>
  <c r="BB64" i="4"/>
  <c r="BQ63" i="4"/>
  <c r="BP63" i="4"/>
  <c r="BJ63" i="4"/>
  <c r="BI63" i="4"/>
  <c r="BC63" i="4"/>
  <c r="BB63" i="4"/>
  <c r="BQ62" i="4"/>
  <c r="BP62" i="4"/>
  <c r="BJ62" i="4"/>
  <c r="BI62" i="4"/>
  <c r="BC62" i="4"/>
  <c r="BB62" i="4"/>
  <c r="BQ61" i="4"/>
  <c r="BP61" i="4"/>
  <c r="BJ61" i="4"/>
  <c r="BI61" i="4"/>
  <c r="BC61" i="4"/>
  <c r="BB61" i="4"/>
  <c r="BQ60" i="4"/>
  <c r="BP60" i="4"/>
  <c r="BJ60" i="4"/>
  <c r="BI60" i="4"/>
  <c r="BC60" i="4"/>
  <c r="BB60" i="4"/>
  <c r="BQ59" i="4"/>
  <c r="BP59" i="4"/>
  <c r="BJ59" i="4"/>
  <c r="BI59" i="4"/>
  <c r="BC59" i="4"/>
  <c r="BB59" i="4"/>
  <c r="BQ58" i="4"/>
  <c r="BP58" i="4"/>
  <c r="BJ58" i="4"/>
  <c r="BI58" i="4"/>
  <c r="BC58" i="4"/>
  <c r="BB58" i="4"/>
  <c r="BQ57" i="4"/>
  <c r="BP57" i="4"/>
  <c r="BJ57" i="4"/>
  <c r="BI57" i="4"/>
  <c r="BC57" i="4"/>
  <c r="BB57" i="4"/>
  <c r="BQ56" i="4"/>
  <c r="BP56" i="4"/>
  <c r="BJ56" i="4"/>
  <c r="BI56" i="4"/>
  <c r="BC56" i="4"/>
  <c r="BB56" i="4"/>
  <c r="BQ55" i="4"/>
  <c r="BP55" i="4"/>
  <c r="BJ55" i="4"/>
  <c r="BI55" i="4"/>
  <c r="BC55" i="4"/>
  <c r="BB55" i="4"/>
  <c r="BC54" i="4"/>
  <c r="BQ52" i="4"/>
  <c r="BP52" i="4"/>
  <c r="BJ52" i="4"/>
  <c r="BI52" i="4"/>
  <c r="BC52" i="4"/>
  <c r="BB52" i="4"/>
  <c r="BQ51" i="4"/>
  <c r="BP51" i="4"/>
  <c r="BJ51" i="4"/>
  <c r="BI51" i="4"/>
  <c r="BC51" i="4"/>
  <c r="BB51" i="4"/>
  <c r="BQ50" i="4"/>
  <c r="BP50" i="4"/>
  <c r="BJ50" i="4"/>
  <c r="BI50" i="4"/>
  <c r="BC50" i="4"/>
  <c r="BB50" i="4"/>
  <c r="BQ49" i="4"/>
  <c r="BP49" i="4"/>
  <c r="BJ49" i="4"/>
  <c r="BI49" i="4"/>
  <c r="BC49" i="4"/>
  <c r="BB49" i="4"/>
  <c r="BQ48" i="4"/>
  <c r="BP48" i="4"/>
  <c r="BJ48" i="4"/>
  <c r="BI48" i="4"/>
  <c r="BC48" i="4"/>
  <c r="BB48" i="4"/>
  <c r="BQ47" i="4"/>
  <c r="BP47" i="4"/>
  <c r="BJ47" i="4"/>
  <c r="BI47" i="4"/>
  <c r="BC47" i="4"/>
  <c r="BB47" i="4"/>
  <c r="BQ46" i="4"/>
  <c r="BP46" i="4"/>
  <c r="BJ46" i="4"/>
  <c r="BI46" i="4"/>
  <c r="BC46" i="4"/>
  <c r="BB46" i="4"/>
  <c r="BQ45" i="4"/>
  <c r="BP45" i="4"/>
  <c r="BJ45" i="4"/>
  <c r="BI45" i="4"/>
  <c r="BC45" i="4"/>
  <c r="BB45" i="4"/>
  <c r="BQ44" i="4"/>
  <c r="BP44" i="4"/>
  <c r="BJ44" i="4"/>
  <c r="BI44" i="4"/>
  <c r="BC44" i="4"/>
  <c r="BB44" i="4"/>
  <c r="BQ43" i="4"/>
  <c r="BP43" i="4"/>
  <c r="BJ43" i="4"/>
  <c r="BI43" i="4"/>
  <c r="BC43" i="4"/>
  <c r="BB43" i="4"/>
  <c r="BP42" i="4"/>
  <c r="BJ42" i="4"/>
  <c r="BQ40" i="4"/>
  <c r="BP40" i="4"/>
  <c r="BJ40" i="4"/>
  <c r="BI40" i="4"/>
  <c r="BC40" i="4"/>
  <c r="BB40" i="4"/>
  <c r="BQ39" i="4"/>
  <c r="BP39" i="4"/>
  <c r="BJ39" i="4"/>
  <c r="BI39" i="4"/>
  <c r="BC39" i="4"/>
  <c r="BB39" i="4"/>
  <c r="BQ38" i="4"/>
  <c r="BP38" i="4"/>
  <c r="BJ38" i="4"/>
  <c r="BI38" i="4"/>
  <c r="BC38" i="4"/>
  <c r="BB38" i="4"/>
  <c r="BQ37" i="4"/>
  <c r="BP37" i="4"/>
  <c r="BJ37" i="4"/>
  <c r="BI37" i="4"/>
  <c r="BC37" i="4"/>
  <c r="BB37" i="4"/>
  <c r="BQ36" i="4"/>
  <c r="BP36" i="4"/>
  <c r="BJ36" i="4"/>
  <c r="BI36" i="4"/>
  <c r="BC36" i="4"/>
  <c r="BB36" i="4"/>
  <c r="BQ35" i="4"/>
  <c r="BP35" i="4"/>
  <c r="BJ35" i="4"/>
  <c r="BI35" i="4"/>
  <c r="BC35" i="4"/>
  <c r="BB35" i="4"/>
  <c r="BQ34" i="4"/>
  <c r="BP34" i="4"/>
  <c r="BJ34" i="4"/>
  <c r="BI34" i="4"/>
  <c r="BC34" i="4"/>
  <c r="BB34" i="4"/>
  <c r="BQ33" i="4"/>
  <c r="BP33" i="4"/>
  <c r="BJ33" i="4"/>
  <c r="BI33" i="4"/>
  <c r="BC33" i="4"/>
  <c r="BB33" i="4"/>
  <c r="BQ32" i="4"/>
  <c r="BP32" i="4"/>
  <c r="BJ32" i="4"/>
  <c r="BI32" i="4"/>
  <c r="BC32" i="4"/>
  <c r="BB32" i="4"/>
  <c r="BQ31" i="4"/>
  <c r="BP31" i="4"/>
  <c r="BJ31" i="4"/>
  <c r="BI31" i="4"/>
  <c r="BC31" i="4"/>
  <c r="BB31" i="4"/>
  <c r="BC30" i="4"/>
  <c r="BQ28" i="4"/>
  <c r="BP28" i="4"/>
  <c r="BJ28" i="4"/>
  <c r="BI28" i="4"/>
  <c r="BC28" i="4"/>
  <c r="BB28" i="4"/>
  <c r="BQ27" i="4"/>
  <c r="BP27" i="4"/>
  <c r="BJ27" i="4"/>
  <c r="BI27" i="4"/>
  <c r="BC27" i="4"/>
  <c r="BB27" i="4"/>
  <c r="BQ26" i="4"/>
  <c r="BP26" i="4"/>
  <c r="BJ26" i="4"/>
  <c r="BI26" i="4"/>
  <c r="BC26" i="4"/>
  <c r="BB26" i="4"/>
  <c r="BQ25" i="4"/>
  <c r="BP25" i="4"/>
  <c r="BJ25" i="4"/>
  <c r="BI25" i="4"/>
  <c r="BC25" i="4"/>
  <c r="BB25" i="4"/>
  <c r="BQ24" i="4"/>
  <c r="BP24" i="4"/>
  <c r="BJ24" i="4"/>
  <c r="BI24" i="4"/>
  <c r="BC24" i="4"/>
  <c r="BB24" i="4"/>
  <c r="BQ23" i="4"/>
  <c r="BP23" i="4"/>
  <c r="BJ23" i="4"/>
  <c r="BI23" i="4"/>
  <c r="BC23" i="4"/>
  <c r="BB23" i="4"/>
  <c r="BQ22" i="4"/>
  <c r="BP22" i="4"/>
  <c r="BJ22" i="4"/>
  <c r="BI22" i="4"/>
  <c r="BC22" i="4"/>
  <c r="BB22" i="4"/>
  <c r="BQ21" i="4"/>
  <c r="BP21" i="4"/>
  <c r="BJ21" i="4"/>
  <c r="BI21" i="4"/>
  <c r="BC21" i="4"/>
  <c r="BB21" i="4"/>
  <c r="BQ20" i="4"/>
  <c r="BP20" i="4"/>
  <c r="BJ20" i="4"/>
  <c r="BI20" i="4"/>
  <c r="BC20" i="4"/>
  <c r="BB20" i="4"/>
  <c r="BQ19" i="4"/>
  <c r="BP19" i="4"/>
  <c r="BJ19" i="4"/>
  <c r="BI19" i="4"/>
  <c r="BC19" i="4"/>
  <c r="BB19" i="4"/>
  <c r="BQ16" i="4"/>
  <c r="BP16" i="4"/>
  <c r="BJ16" i="4"/>
  <c r="BI16" i="4"/>
  <c r="BC16" i="4"/>
  <c r="BB16" i="4"/>
  <c r="BQ15" i="4"/>
  <c r="BP15" i="4"/>
  <c r="BJ15" i="4"/>
  <c r="BI15" i="4"/>
  <c r="BC15" i="4"/>
  <c r="BB15" i="4"/>
  <c r="BQ14" i="4"/>
  <c r="BP14" i="4"/>
  <c r="BJ14" i="4"/>
  <c r="BI14" i="4"/>
  <c r="BC14" i="4"/>
  <c r="BB14" i="4"/>
  <c r="BQ13" i="4"/>
  <c r="BP13" i="4"/>
  <c r="BJ13" i="4"/>
  <c r="BI13" i="4"/>
  <c r="BC13" i="4"/>
  <c r="BB13" i="4"/>
  <c r="BQ12" i="4"/>
  <c r="BP12" i="4"/>
  <c r="BJ12" i="4"/>
  <c r="BI12" i="4"/>
  <c r="BC12" i="4"/>
  <c r="BB12" i="4"/>
  <c r="BQ11" i="4"/>
  <c r="BP11" i="4"/>
  <c r="BJ11" i="4"/>
  <c r="BI11" i="4"/>
  <c r="BC11" i="4"/>
  <c r="BB11" i="4"/>
  <c r="BQ10" i="4"/>
  <c r="BP10" i="4"/>
  <c r="BJ10" i="4"/>
  <c r="BI10" i="4"/>
  <c r="BC10" i="4"/>
  <c r="BB10" i="4"/>
  <c r="BQ9" i="4"/>
  <c r="BP9" i="4"/>
  <c r="BJ9" i="4"/>
  <c r="BI9" i="4"/>
  <c r="BC9" i="4"/>
  <c r="BB9" i="4"/>
  <c r="BQ8" i="4"/>
  <c r="BP8" i="4"/>
  <c r="BJ8" i="4"/>
  <c r="BI8" i="4"/>
  <c r="BC8" i="4"/>
  <c r="BB8" i="4"/>
  <c r="BQ7" i="4"/>
  <c r="BP7" i="4"/>
  <c r="BJ7" i="4"/>
  <c r="BI7" i="4"/>
  <c r="BC7" i="4"/>
  <c r="BB7" i="4"/>
  <c r="BO6" i="4"/>
  <c r="T8" i="33" s="1"/>
  <c r="BN6" i="4"/>
  <c r="BH6" i="4"/>
  <c r="S8" i="33" s="1"/>
  <c r="BG6" i="4"/>
  <c r="BA6" i="4"/>
  <c r="R8" i="33" s="1"/>
  <c r="AZ6" i="4"/>
  <c r="AV220" i="4"/>
  <c r="AU220" i="4"/>
  <c r="AO220" i="4"/>
  <c r="AN220" i="4"/>
  <c r="AH220" i="4"/>
  <c r="AG220" i="4"/>
  <c r="AV219" i="4"/>
  <c r="AU219" i="4"/>
  <c r="AO219" i="4"/>
  <c r="AN219" i="4"/>
  <c r="AH219" i="4"/>
  <c r="AG219" i="4"/>
  <c r="AV218" i="4"/>
  <c r="AU218" i="4"/>
  <c r="AO218" i="4"/>
  <c r="AN218" i="4"/>
  <c r="AH218" i="4"/>
  <c r="AG218" i="4"/>
  <c r="AV217" i="4"/>
  <c r="AU217" i="4"/>
  <c r="AO217" i="4"/>
  <c r="AN217" i="4"/>
  <c r="AH217" i="4"/>
  <c r="AG217" i="4"/>
  <c r="AV216" i="4"/>
  <c r="AU216" i="4"/>
  <c r="AO216" i="4"/>
  <c r="AN216" i="4"/>
  <c r="AH216" i="4"/>
  <c r="AG216" i="4"/>
  <c r="AV215" i="4"/>
  <c r="AU215" i="4"/>
  <c r="AO215" i="4"/>
  <c r="AN215" i="4"/>
  <c r="AH215" i="4"/>
  <c r="AG215" i="4"/>
  <c r="AV214" i="4"/>
  <c r="AU214" i="4"/>
  <c r="AO214" i="4"/>
  <c r="AN214" i="4"/>
  <c r="AH214" i="4"/>
  <c r="AG214" i="4"/>
  <c r="AV213" i="4"/>
  <c r="AU213" i="4"/>
  <c r="AO213" i="4"/>
  <c r="AN213" i="4"/>
  <c r="AH213" i="4"/>
  <c r="AG213" i="4"/>
  <c r="AV212" i="4"/>
  <c r="AU212" i="4"/>
  <c r="AO212" i="4"/>
  <c r="AN212" i="4"/>
  <c r="AH212" i="4"/>
  <c r="AG212" i="4"/>
  <c r="AV211" i="4"/>
  <c r="AU211" i="4"/>
  <c r="AO211" i="4"/>
  <c r="AN211" i="4"/>
  <c r="AH211" i="4"/>
  <c r="AG211" i="4"/>
  <c r="AM210" i="4"/>
  <c r="AL210" i="4"/>
  <c r="AG210" i="4"/>
  <c r="AV208" i="4"/>
  <c r="AU208" i="4"/>
  <c r="AO208" i="4"/>
  <c r="AN208" i="4"/>
  <c r="AH208" i="4"/>
  <c r="AG208" i="4"/>
  <c r="AV207" i="4"/>
  <c r="AU207" i="4"/>
  <c r="AO207" i="4"/>
  <c r="AN207" i="4"/>
  <c r="AH207" i="4"/>
  <c r="AG207" i="4"/>
  <c r="AV206" i="4"/>
  <c r="AU206" i="4"/>
  <c r="AO206" i="4"/>
  <c r="AN206" i="4"/>
  <c r="AH206" i="4"/>
  <c r="AG206" i="4"/>
  <c r="AV205" i="4"/>
  <c r="AU205" i="4"/>
  <c r="AO205" i="4"/>
  <c r="AN205" i="4"/>
  <c r="AH205" i="4"/>
  <c r="AG205" i="4"/>
  <c r="AV204" i="4"/>
  <c r="AU204" i="4"/>
  <c r="AO204" i="4"/>
  <c r="AN204" i="4"/>
  <c r="AH204" i="4"/>
  <c r="AG204" i="4"/>
  <c r="AV203" i="4"/>
  <c r="AU203" i="4"/>
  <c r="AO203" i="4"/>
  <c r="AN203" i="4"/>
  <c r="AH203" i="4"/>
  <c r="AG203" i="4"/>
  <c r="AV202" i="4"/>
  <c r="AU202" i="4"/>
  <c r="AO202" i="4"/>
  <c r="AN202" i="4"/>
  <c r="AH202" i="4"/>
  <c r="AG202" i="4"/>
  <c r="AV201" i="4"/>
  <c r="AU201" i="4"/>
  <c r="AO201" i="4"/>
  <c r="AN201" i="4"/>
  <c r="AH201" i="4"/>
  <c r="AG201" i="4"/>
  <c r="AV200" i="4"/>
  <c r="AU200" i="4"/>
  <c r="AO200" i="4"/>
  <c r="AN200" i="4"/>
  <c r="AH200" i="4"/>
  <c r="AG200" i="4"/>
  <c r="AV199" i="4"/>
  <c r="AU199" i="4"/>
  <c r="AO199" i="4"/>
  <c r="AN199" i="4"/>
  <c r="AH199" i="4"/>
  <c r="AG199" i="4"/>
  <c r="AM198" i="4"/>
  <c r="AL198" i="4"/>
  <c r="AN198" i="4" s="1"/>
  <c r="AV196" i="4"/>
  <c r="AU196" i="4"/>
  <c r="AO196" i="4"/>
  <c r="AN196" i="4"/>
  <c r="AH196" i="4"/>
  <c r="AG196" i="4"/>
  <c r="AV195" i="4"/>
  <c r="AU195" i="4"/>
  <c r="AO195" i="4"/>
  <c r="AN195" i="4"/>
  <c r="AH195" i="4"/>
  <c r="AG195" i="4"/>
  <c r="AV194" i="4"/>
  <c r="AU194" i="4"/>
  <c r="AO194" i="4"/>
  <c r="AN194" i="4"/>
  <c r="AH194" i="4"/>
  <c r="AG194" i="4"/>
  <c r="AV193" i="4"/>
  <c r="AU193" i="4"/>
  <c r="AO193" i="4"/>
  <c r="AN193" i="4"/>
  <c r="AH193" i="4"/>
  <c r="AG193" i="4"/>
  <c r="AV192" i="4"/>
  <c r="AU192" i="4"/>
  <c r="AO192" i="4"/>
  <c r="AN192" i="4"/>
  <c r="AH192" i="4"/>
  <c r="AG192" i="4"/>
  <c r="AV191" i="4"/>
  <c r="AU191" i="4"/>
  <c r="AO191" i="4"/>
  <c r="AN191" i="4"/>
  <c r="AH191" i="4"/>
  <c r="AG191" i="4"/>
  <c r="AV190" i="4"/>
  <c r="AU190" i="4"/>
  <c r="AO190" i="4"/>
  <c r="AN190" i="4"/>
  <c r="AH190" i="4"/>
  <c r="AG190" i="4"/>
  <c r="AV189" i="4"/>
  <c r="AU189" i="4"/>
  <c r="AO189" i="4"/>
  <c r="AN189" i="4"/>
  <c r="AH189" i="4"/>
  <c r="AG189" i="4"/>
  <c r="AV188" i="4"/>
  <c r="AU188" i="4"/>
  <c r="AO188" i="4"/>
  <c r="AN188" i="4"/>
  <c r="AH188" i="4"/>
  <c r="AG188" i="4"/>
  <c r="AV187" i="4"/>
  <c r="AU187" i="4"/>
  <c r="AO187" i="4"/>
  <c r="AN187" i="4"/>
  <c r="AH187" i="4"/>
  <c r="AG187" i="4"/>
  <c r="AU186" i="4"/>
  <c r="AM186" i="4"/>
  <c r="P188" i="33" s="1"/>
  <c r="AL186" i="4"/>
  <c r="C188" i="33" s="1"/>
  <c r="AV184" i="4"/>
  <c r="AU184" i="4"/>
  <c r="AO184" i="4"/>
  <c r="AN184" i="4"/>
  <c r="AH184" i="4"/>
  <c r="AG184" i="4"/>
  <c r="AV183" i="4"/>
  <c r="AU183" i="4"/>
  <c r="AO183" i="4"/>
  <c r="AN183" i="4"/>
  <c r="AH183" i="4"/>
  <c r="AG183" i="4"/>
  <c r="AV182" i="4"/>
  <c r="AU182" i="4"/>
  <c r="AO182" i="4"/>
  <c r="AN182" i="4"/>
  <c r="AH182" i="4"/>
  <c r="AG182" i="4"/>
  <c r="AV181" i="4"/>
  <c r="AU181" i="4"/>
  <c r="AO181" i="4"/>
  <c r="AN181" i="4"/>
  <c r="AH181" i="4"/>
  <c r="AG181" i="4"/>
  <c r="AV180" i="4"/>
  <c r="AU180" i="4"/>
  <c r="AO180" i="4"/>
  <c r="AN180" i="4"/>
  <c r="AH180" i="4"/>
  <c r="AG180" i="4"/>
  <c r="AV179" i="4"/>
  <c r="AU179" i="4"/>
  <c r="AO179" i="4"/>
  <c r="AN179" i="4"/>
  <c r="AH179" i="4"/>
  <c r="AG179" i="4"/>
  <c r="AV178" i="4"/>
  <c r="AU178" i="4"/>
  <c r="AO178" i="4"/>
  <c r="AN178" i="4"/>
  <c r="AH178" i="4"/>
  <c r="AG178" i="4"/>
  <c r="AV177" i="4"/>
  <c r="AU177" i="4"/>
  <c r="AO177" i="4"/>
  <c r="AN177" i="4"/>
  <c r="AH177" i="4"/>
  <c r="AG177" i="4"/>
  <c r="AV176" i="4"/>
  <c r="AU176" i="4"/>
  <c r="AO176" i="4"/>
  <c r="AN176" i="4"/>
  <c r="AH176" i="4"/>
  <c r="AG176" i="4"/>
  <c r="AV175" i="4"/>
  <c r="AU175" i="4"/>
  <c r="AO175" i="4"/>
  <c r="AN175" i="4"/>
  <c r="AH175" i="4"/>
  <c r="AG175" i="4"/>
  <c r="AM174" i="4"/>
  <c r="P176" i="33" s="1"/>
  <c r="AL174" i="4"/>
  <c r="C176" i="33" s="1"/>
  <c r="AV172" i="4"/>
  <c r="AU172" i="4"/>
  <c r="AO172" i="4"/>
  <c r="AN172" i="4"/>
  <c r="AH172" i="4"/>
  <c r="AG172" i="4"/>
  <c r="AV171" i="4"/>
  <c r="AU171" i="4"/>
  <c r="AO171" i="4"/>
  <c r="AN171" i="4"/>
  <c r="AH171" i="4"/>
  <c r="AG171" i="4"/>
  <c r="AV170" i="4"/>
  <c r="AU170" i="4"/>
  <c r="AO170" i="4"/>
  <c r="AN170" i="4"/>
  <c r="AH170" i="4"/>
  <c r="AG170" i="4"/>
  <c r="AV169" i="4"/>
  <c r="AU169" i="4"/>
  <c r="AO169" i="4"/>
  <c r="AN169" i="4"/>
  <c r="AH169" i="4"/>
  <c r="AG169" i="4"/>
  <c r="AV168" i="4"/>
  <c r="AU168" i="4"/>
  <c r="AO168" i="4"/>
  <c r="AN168" i="4"/>
  <c r="AH168" i="4"/>
  <c r="AG168" i="4"/>
  <c r="AV167" i="4"/>
  <c r="AU167" i="4"/>
  <c r="AO167" i="4"/>
  <c r="AN167" i="4"/>
  <c r="AH167" i="4"/>
  <c r="AG167" i="4"/>
  <c r="AV166" i="4"/>
  <c r="AU166" i="4"/>
  <c r="AO166" i="4"/>
  <c r="AN166" i="4"/>
  <c r="AH166" i="4"/>
  <c r="AG166" i="4"/>
  <c r="AV165" i="4"/>
  <c r="AU165" i="4"/>
  <c r="AO165" i="4"/>
  <c r="AN165" i="4"/>
  <c r="AH165" i="4"/>
  <c r="AG165" i="4"/>
  <c r="AV164" i="4"/>
  <c r="AU164" i="4"/>
  <c r="AO164" i="4"/>
  <c r="AN164" i="4"/>
  <c r="AH164" i="4"/>
  <c r="AG164" i="4"/>
  <c r="AV163" i="4"/>
  <c r="AU163" i="4"/>
  <c r="AO163" i="4"/>
  <c r="AN163" i="4"/>
  <c r="AH163" i="4"/>
  <c r="AG163" i="4"/>
  <c r="AM162" i="4"/>
  <c r="P164" i="33" s="1"/>
  <c r="AL162" i="4"/>
  <c r="C164" i="33" s="1"/>
  <c r="AV160" i="4"/>
  <c r="AU160" i="4"/>
  <c r="AO160" i="4"/>
  <c r="AN160" i="4"/>
  <c r="AH160" i="4"/>
  <c r="AG160" i="4"/>
  <c r="AV159" i="4"/>
  <c r="AU159" i="4"/>
  <c r="AO159" i="4"/>
  <c r="AN159" i="4"/>
  <c r="AH159" i="4"/>
  <c r="AG159" i="4"/>
  <c r="AV158" i="4"/>
  <c r="AU158" i="4"/>
  <c r="AO158" i="4"/>
  <c r="AN158" i="4"/>
  <c r="AH158" i="4"/>
  <c r="AG158" i="4"/>
  <c r="AV157" i="4"/>
  <c r="AU157" i="4"/>
  <c r="AO157" i="4"/>
  <c r="AN157" i="4"/>
  <c r="AH157" i="4"/>
  <c r="AG157" i="4"/>
  <c r="AV156" i="4"/>
  <c r="AU156" i="4"/>
  <c r="AO156" i="4"/>
  <c r="AN156" i="4"/>
  <c r="AH156" i="4"/>
  <c r="AG156" i="4"/>
  <c r="AV155" i="4"/>
  <c r="AU155" i="4"/>
  <c r="AO155" i="4"/>
  <c r="AN155" i="4"/>
  <c r="AH155" i="4"/>
  <c r="AG155" i="4"/>
  <c r="AV154" i="4"/>
  <c r="AU154" i="4"/>
  <c r="AO154" i="4"/>
  <c r="AN154" i="4"/>
  <c r="AH154" i="4"/>
  <c r="AG154" i="4"/>
  <c r="AV153" i="4"/>
  <c r="AU153" i="4"/>
  <c r="AO153" i="4"/>
  <c r="AN153" i="4"/>
  <c r="AH153" i="4"/>
  <c r="AG153" i="4"/>
  <c r="AV152" i="4"/>
  <c r="AU152" i="4"/>
  <c r="AO152" i="4"/>
  <c r="AN152" i="4"/>
  <c r="AH152" i="4"/>
  <c r="AG152" i="4"/>
  <c r="AV151" i="4"/>
  <c r="AU151" i="4"/>
  <c r="AO151" i="4"/>
  <c r="AN151" i="4"/>
  <c r="AH151" i="4"/>
  <c r="AG151" i="4"/>
  <c r="AM150" i="4"/>
  <c r="P152" i="33" s="1"/>
  <c r="AL150" i="4"/>
  <c r="C152" i="33" s="1"/>
  <c r="AV148" i="4"/>
  <c r="AU148" i="4"/>
  <c r="AO148" i="4"/>
  <c r="AN148" i="4"/>
  <c r="AH148" i="4"/>
  <c r="AG148" i="4"/>
  <c r="AV147" i="4"/>
  <c r="AU147" i="4"/>
  <c r="AO147" i="4"/>
  <c r="AN147" i="4"/>
  <c r="AH147" i="4"/>
  <c r="AG147" i="4"/>
  <c r="AV146" i="4"/>
  <c r="AU146" i="4"/>
  <c r="AO146" i="4"/>
  <c r="AN146" i="4"/>
  <c r="AH146" i="4"/>
  <c r="AG146" i="4"/>
  <c r="AV145" i="4"/>
  <c r="AU145" i="4"/>
  <c r="AO145" i="4"/>
  <c r="AN145" i="4"/>
  <c r="AH145" i="4"/>
  <c r="AG145" i="4"/>
  <c r="AV144" i="4"/>
  <c r="AU144" i="4"/>
  <c r="AO144" i="4"/>
  <c r="AN144" i="4"/>
  <c r="AH144" i="4"/>
  <c r="AG144" i="4"/>
  <c r="AV143" i="4"/>
  <c r="AU143" i="4"/>
  <c r="AO143" i="4"/>
  <c r="AN143" i="4"/>
  <c r="AH143" i="4"/>
  <c r="AG143" i="4"/>
  <c r="AV142" i="4"/>
  <c r="AU142" i="4"/>
  <c r="AO142" i="4"/>
  <c r="AN142" i="4"/>
  <c r="AH142" i="4"/>
  <c r="AG142" i="4"/>
  <c r="AV141" i="4"/>
  <c r="AU141" i="4"/>
  <c r="AO141" i="4"/>
  <c r="AN141" i="4"/>
  <c r="AH141" i="4"/>
  <c r="AG141" i="4"/>
  <c r="AV140" i="4"/>
  <c r="AU140" i="4"/>
  <c r="AO140" i="4"/>
  <c r="AN140" i="4"/>
  <c r="AH140" i="4"/>
  <c r="AG140" i="4"/>
  <c r="AV139" i="4"/>
  <c r="AU139" i="4"/>
  <c r="AO139" i="4"/>
  <c r="AN139" i="4"/>
  <c r="AH139" i="4"/>
  <c r="AG139" i="4"/>
  <c r="AM138" i="4"/>
  <c r="P140" i="33" s="1"/>
  <c r="AL138" i="4"/>
  <c r="C140" i="33" s="1"/>
  <c r="AV136" i="4"/>
  <c r="AU136" i="4"/>
  <c r="AO136" i="4"/>
  <c r="AN136" i="4"/>
  <c r="AH136" i="4"/>
  <c r="AG136" i="4"/>
  <c r="AV135" i="4"/>
  <c r="AU135" i="4"/>
  <c r="AO135" i="4"/>
  <c r="AN135" i="4"/>
  <c r="AH135" i="4"/>
  <c r="AG135" i="4"/>
  <c r="AV134" i="4"/>
  <c r="AU134" i="4"/>
  <c r="AO134" i="4"/>
  <c r="AN134" i="4"/>
  <c r="AH134" i="4"/>
  <c r="AG134" i="4"/>
  <c r="AV133" i="4"/>
  <c r="AU133" i="4"/>
  <c r="AO133" i="4"/>
  <c r="AN133" i="4"/>
  <c r="AH133" i="4"/>
  <c r="AG133" i="4"/>
  <c r="AV132" i="4"/>
  <c r="AU132" i="4"/>
  <c r="AO132" i="4"/>
  <c r="AN132" i="4"/>
  <c r="AH132" i="4"/>
  <c r="AG132" i="4"/>
  <c r="AV131" i="4"/>
  <c r="AU131" i="4"/>
  <c r="AO131" i="4"/>
  <c r="AN131" i="4"/>
  <c r="AH131" i="4"/>
  <c r="AG131" i="4"/>
  <c r="AV130" i="4"/>
  <c r="AU130" i="4"/>
  <c r="AO130" i="4"/>
  <c r="AN130" i="4"/>
  <c r="AH130" i="4"/>
  <c r="AG130" i="4"/>
  <c r="AV129" i="4"/>
  <c r="AU129" i="4"/>
  <c r="AO129" i="4"/>
  <c r="AN129" i="4"/>
  <c r="AH129" i="4"/>
  <c r="AG129" i="4"/>
  <c r="AV128" i="4"/>
  <c r="AU128" i="4"/>
  <c r="AO128" i="4"/>
  <c r="AN128" i="4"/>
  <c r="AH128" i="4"/>
  <c r="AG128" i="4"/>
  <c r="AV127" i="4"/>
  <c r="AU127" i="4"/>
  <c r="AO127" i="4"/>
  <c r="AN127" i="4"/>
  <c r="AH127" i="4"/>
  <c r="AG127" i="4"/>
  <c r="AM126" i="4"/>
  <c r="P128" i="33" s="1"/>
  <c r="AL126" i="4"/>
  <c r="C128" i="33" s="1"/>
  <c r="AV124" i="4"/>
  <c r="AU124" i="4"/>
  <c r="AO124" i="4"/>
  <c r="AN124" i="4"/>
  <c r="AH124" i="4"/>
  <c r="AG124" i="4"/>
  <c r="AV123" i="4"/>
  <c r="AU123" i="4"/>
  <c r="AO123" i="4"/>
  <c r="AN123" i="4"/>
  <c r="AH123" i="4"/>
  <c r="AG123" i="4"/>
  <c r="AV122" i="4"/>
  <c r="AU122" i="4"/>
  <c r="AO122" i="4"/>
  <c r="AN122" i="4"/>
  <c r="AH122" i="4"/>
  <c r="AG122" i="4"/>
  <c r="AV121" i="4"/>
  <c r="AU121" i="4"/>
  <c r="AO121" i="4"/>
  <c r="AN121" i="4"/>
  <c r="AH121" i="4"/>
  <c r="AG121" i="4"/>
  <c r="AV120" i="4"/>
  <c r="AU120" i="4"/>
  <c r="AO120" i="4"/>
  <c r="AN120" i="4"/>
  <c r="AH120" i="4"/>
  <c r="AG120" i="4"/>
  <c r="AV119" i="4"/>
  <c r="AU119" i="4"/>
  <c r="AO119" i="4"/>
  <c r="AN119" i="4"/>
  <c r="AH119" i="4"/>
  <c r="AG119" i="4"/>
  <c r="AV118" i="4"/>
  <c r="AU118" i="4"/>
  <c r="AO118" i="4"/>
  <c r="AN118" i="4"/>
  <c r="AH118" i="4"/>
  <c r="AG118" i="4"/>
  <c r="AV117" i="4"/>
  <c r="AU117" i="4"/>
  <c r="AO117" i="4"/>
  <c r="AN117" i="4"/>
  <c r="AH117" i="4"/>
  <c r="AG117" i="4"/>
  <c r="AV116" i="4"/>
  <c r="AU116" i="4"/>
  <c r="AO116" i="4"/>
  <c r="AN116" i="4"/>
  <c r="AH116" i="4"/>
  <c r="AG116" i="4"/>
  <c r="AV115" i="4"/>
  <c r="AU115" i="4"/>
  <c r="AO115" i="4"/>
  <c r="AN115" i="4"/>
  <c r="AH115" i="4"/>
  <c r="AG115" i="4"/>
  <c r="AM114" i="4"/>
  <c r="P116" i="33" s="1"/>
  <c r="AL114" i="4"/>
  <c r="C116" i="33" s="1"/>
  <c r="AG114" i="4"/>
  <c r="AV112" i="4"/>
  <c r="AU112" i="4"/>
  <c r="AO112" i="4"/>
  <c r="AN112" i="4"/>
  <c r="AH112" i="4"/>
  <c r="AG112" i="4"/>
  <c r="AV111" i="4"/>
  <c r="AU111" i="4"/>
  <c r="AO111" i="4"/>
  <c r="AN111" i="4"/>
  <c r="AH111" i="4"/>
  <c r="AG111" i="4"/>
  <c r="AV110" i="4"/>
  <c r="AU110" i="4"/>
  <c r="AO110" i="4"/>
  <c r="AN110" i="4"/>
  <c r="AH110" i="4"/>
  <c r="AG110" i="4"/>
  <c r="AV109" i="4"/>
  <c r="AU109" i="4"/>
  <c r="AO109" i="4"/>
  <c r="AN109" i="4"/>
  <c r="AH109" i="4"/>
  <c r="AG109" i="4"/>
  <c r="AV108" i="4"/>
  <c r="AU108" i="4"/>
  <c r="AO108" i="4"/>
  <c r="AN108" i="4"/>
  <c r="AH108" i="4"/>
  <c r="AG108" i="4"/>
  <c r="AV107" i="4"/>
  <c r="AU107" i="4"/>
  <c r="AO107" i="4"/>
  <c r="AN107" i="4"/>
  <c r="AH107" i="4"/>
  <c r="AG107" i="4"/>
  <c r="AV106" i="4"/>
  <c r="AU106" i="4"/>
  <c r="AO106" i="4"/>
  <c r="AN106" i="4"/>
  <c r="AH106" i="4"/>
  <c r="AG106" i="4"/>
  <c r="AV105" i="4"/>
  <c r="AU105" i="4"/>
  <c r="AO105" i="4"/>
  <c r="AN105" i="4"/>
  <c r="AH105" i="4"/>
  <c r="AG105" i="4"/>
  <c r="AV104" i="4"/>
  <c r="AU104" i="4"/>
  <c r="AO104" i="4"/>
  <c r="AN104" i="4"/>
  <c r="AH104" i="4"/>
  <c r="AG104" i="4"/>
  <c r="AV103" i="4"/>
  <c r="AU103" i="4"/>
  <c r="AO103" i="4"/>
  <c r="AN103" i="4"/>
  <c r="AH103" i="4"/>
  <c r="AG103" i="4"/>
  <c r="AM102" i="4"/>
  <c r="P104" i="33" s="1"/>
  <c r="AL102" i="4"/>
  <c r="C104" i="33" s="1"/>
  <c r="AV100" i="4"/>
  <c r="AU100" i="4"/>
  <c r="AO100" i="4"/>
  <c r="AN100" i="4"/>
  <c r="AH100" i="4"/>
  <c r="AG100" i="4"/>
  <c r="AV99" i="4"/>
  <c r="AU99" i="4"/>
  <c r="AO99" i="4"/>
  <c r="AN99" i="4"/>
  <c r="AH99" i="4"/>
  <c r="AG99" i="4"/>
  <c r="AV98" i="4"/>
  <c r="AU98" i="4"/>
  <c r="AO98" i="4"/>
  <c r="AN98" i="4"/>
  <c r="AH98" i="4"/>
  <c r="AG98" i="4"/>
  <c r="AV97" i="4"/>
  <c r="AU97" i="4"/>
  <c r="AO97" i="4"/>
  <c r="AN97" i="4"/>
  <c r="AH97" i="4"/>
  <c r="AG97" i="4"/>
  <c r="AV96" i="4"/>
  <c r="AU96" i="4"/>
  <c r="AO96" i="4"/>
  <c r="AN96" i="4"/>
  <c r="AH96" i="4"/>
  <c r="AG96" i="4"/>
  <c r="AV95" i="4"/>
  <c r="AU95" i="4"/>
  <c r="AO95" i="4"/>
  <c r="AN95" i="4"/>
  <c r="AH95" i="4"/>
  <c r="AG95" i="4"/>
  <c r="AV94" i="4"/>
  <c r="AU94" i="4"/>
  <c r="AO94" i="4"/>
  <c r="AN94" i="4"/>
  <c r="AH94" i="4"/>
  <c r="AG94" i="4"/>
  <c r="AV93" i="4"/>
  <c r="AU93" i="4"/>
  <c r="AO93" i="4"/>
  <c r="AN93" i="4"/>
  <c r="AH93" i="4"/>
  <c r="AG93" i="4"/>
  <c r="AV92" i="4"/>
  <c r="AU92" i="4"/>
  <c r="AO92" i="4"/>
  <c r="AN92" i="4"/>
  <c r="AH92" i="4"/>
  <c r="AG92" i="4"/>
  <c r="AV91" i="4"/>
  <c r="AU91" i="4"/>
  <c r="AO91" i="4"/>
  <c r="AN91" i="4"/>
  <c r="AH91" i="4"/>
  <c r="AG91" i="4"/>
  <c r="AM90" i="4"/>
  <c r="P92" i="33" s="1"/>
  <c r="AL90" i="4"/>
  <c r="C92" i="33" s="1"/>
  <c r="AV88" i="4"/>
  <c r="AU88" i="4"/>
  <c r="AO88" i="4"/>
  <c r="AN88" i="4"/>
  <c r="AH88" i="4"/>
  <c r="AG88" i="4"/>
  <c r="AV87" i="4"/>
  <c r="AU87" i="4"/>
  <c r="AO87" i="4"/>
  <c r="AN87" i="4"/>
  <c r="AH87" i="4"/>
  <c r="AG87" i="4"/>
  <c r="AV86" i="4"/>
  <c r="AU86" i="4"/>
  <c r="AO86" i="4"/>
  <c r="AN86" i="4"/>
  <c r="AH86" i="4"/>
  <c r="AG86" i="4"/>
  <c r="AV85" i="4"/>
  <c r="AU85" i="4"/>
  <c r="AO85" i="4"/>
  <c r="AN85" i="4"/>
  <c r="AH85" i="4"/>
  <c r="AG85" i="4"/>
  <c r="AV84" i="4"/>
  <c r="AU84" i="4"/>
  <c r="AO84" i="4"/>
  <c r="AN84" i="4"/>
  <c r="AH84" i="4"/>
  <c r="AG84" i="4"/>
  <c r="AV83" i="4"/>
  <c r="AU83" i="4"/>
  <c r="AO83" i="4"/>
  <c r="AN83" i="4"/>
  <c r="AH83" i="4"/>
  <c r="AG83" i="4"/>
  <c r="AV82" i="4"/>
  <c r="AU82" i="4"/>
  <c r="AO82" i="4"/>
  <c r="AN82" i="4"/>
  <c r="AH82" i="4"/>
  <c r="AG82" i="4"/>
  <c r="AV81" i="4"/>
  <c r="AU81" i="4"/>
  <c r="AO81" i="4"/>
  <c r="AN81" i="4"/>
  <c r="AH81" i="4"/>
  <c r="AG81" i="4"/>
  <c r="AV80" i="4"/>
  <c r="AU80" i="4"/>
  <c r="AO80" i="4"/>
  <c r="AN80" i="4"/>
  <c r="AH80" i="4"/>
  <c r="AG80" i="4"/>
  <c r="AV79" i="4"/>
  <c r="AU79" i="4"/>
  <c r="AO79" i="4"/>
  <c r="AN79" i="4"/>
  <c r="AH79" i="4"/>
  <c r="AG79" i="4"/>
  <c r="AM78" i="4"/>
  <c r="P80" i="33" s="1"/>
  <c r="AL78" i="4"/>
  <c r="C80" i="33" s="1"/>
  <c r="AV76" i="4"/>
  <c r="AU76" i="4"/>
  <c r="AO76" i="4"/>
  <c r="AN76" i="4"/>
  <c r="AH76" i="4"/>
  <c r="AG76" i="4"/>
  <c r="AV75" i="4"/>
  <c r="AU75" i="4"/>
  <c r="AO75" i="4"/>
  <c r="AN75" i="4"/>
  <c r="AH75" i="4"/>
  <c r="AG75" i="4"/>
  <c r="AV74" i="4"/>
  <c r="AU74" i="4"/>
  <c r="AO74" i="4"/>
  <c r="AN74" i="4"/>
  <c r="AH74" i="4"/>
  <c r="AG74" i="4"/>
  <c r="AV73" i="4"/>
  <c r="AU73" i="4"/>
  <c r="AO73" i="4"/>
  <c r="AN73" i="4"/>
  <c r="AH73" i="4"/>
  <c r="AG73" i="4"/>
  <c r="AV72" i="4"/>
  <c r="AU72" i="4"/>
  <c r="AO72" i="4"/>
  <c r="AN72" i="4"/>
  <c r="AH72" i="4"/>
  <c r="AG72" i="4"/>
  <c r="AV71" i="4"/>
  <c r="AU71" i="4"/>
  <c r="AO71" i="4"/>
  <c r="AN71" i="4"/>
  <c r="AH71" i="4"/>
  <c r="AG71" i="4"/>
  <c r="AV70" i="4"/>
  <c r="AU70" i="4"/>
  <c r="AO70" i="4"/>
  <c r="AN70" i="4"/>
  <c r="AH70" i="4"/>
  <c r="AG70" i="4"/>
  <c r="AV69" i="4"/>
  <c r="AU69" i="4"/>
  <c r="AO69" i="4"/>
  <c r="AN69" i="4"/>
  <c r="AH69" i="4"/>
  <c r="AG69" i="4"/>
  <c r="AV68" i="4"/>
  <c r="AU68" i="4"/>
  <c r="AO68" i="4"/>
  <c r="AN68" i="4"/>
  <c r="AH68" i="4"/>
  <c r="AG68" i="4"/>
  <c r="AV67" i="4"/>
  <c r="AU67" i="4"/>
  <c r="AO67" i="4"/>
  <c r="AN67" i="4"/>
  <c r="AH67" i="4"/>
  <c r="AG67" i="4"/>
  <c r="AM66" i="4"/>
  <c r="P68" i="33" s="1"/>
  <c r="AL66" i="4"/>
  <c r="C68" i="33" s="1"/>
  <c r="AV64" i="4"/>
  <c r="AU64" i="4"/>
  <c r="AO64" i="4"/>
  <c r="AN64" i="4"/>
  <c r="AH64" i="4"/>
  <c r="AG64" i="4"/>
  <c r="AV63" i="4"/>
  <c r="AU63" i="4"/>
  <c r="AO63" i="4"/>
  <c r="AN63" i="4"/>
  <c r="AH63" i="4"/>
  <c r="AG63" i="4"/>
  <c r="AV62" i="4"/>
  <c r="AU62" i="4"/>
  <c r="AO62" i="4"/>
  <c r="AN62" i="4"/>
  <c r="AH62" i="4"/>
  <c r="AG62" i="4"/>
  <c r="AV61" i="4"/>
  <c r="AU61" i="4"/>
  <c r="AO61" i="4"/>
  <c r="AN61" i="4"/>
  <c r="AH61" i="4"/>
  <c r="AG61" i="4"/>
  <c r="AV60" i="4"/>
  <c r="AU60" i="4"/>
  <c r="AO60" i="4"/>
  <c r="AN60" i="4"/>
  <c r="AH60" i="4"/>
  <c r="AG60" i="4"/>
  <c r="AV59" i="4"/>
  <c r="AU59" i="4"/>
  <c r="AO59" i="4"/>
  <c r="AN59" i="4"/>
  <c r="AH59" i="4"/>
  <c r="AG59" i="4"/>
  <c r="AV58" i="4"/>
  <c r="AU58" i="4"/>
  <c r="AO58" i="4"/>
  <c r="AN58" i="4"/>
  <c r="AH58" i="4"/>
  <c r="AG58" i="4"/>
  <c r="AV57" i="4"/>
  <c r="AU57" i="4"/>
  <c r="AO57" i="4"/>
  <c r="AN57" i="4"/>
  <c r="AH57" i="4"/>
  <c r="AG57" i="4"/>
  <c r="AV56" i="4"/>
  <c r="AU56" i="4"/>
  <c r="AO56" i="4"/>
  <c r="AN56" i="4"/>
  <c r="AH56" i="4"/>
  <c r="AG56" i="4"/>
  <c r="AV55" i="4"/>
  <c r="AU55" i="4"/>
  <c r="AO55" i="4"/>
  <c r="AN55" i="4"/>
  <c r="AH55" i="4"/>
  <c r="AG55" i="4"/>
  <c r="AM54" i="4"/>
  <c r="P56" i="33" s="1"/>
  <c r="AL54" i="4"/>
  <c r="C56" i="33" s="1"/>
  <c r="AV52" i="4"/>
  <c r="AU52" i="4"/>
  <c r="AO52" i="4"/>
  <c r="AN52" i="4"/>
  <c r="AH52" i="4"/>
  <c r="AG52" i="4"/>
  <c r="AV51" i="4"/>
  <c r="AU51" i="4"/>
  <c r="AO51" i="4"/>
  <c r="AN51" i="4"/>
  <c r="AH51" i="4"/>
  <c r="AG51" i="4"/>
  <c r="AV50" i="4"/>
  <c r="AU50" i="4"/>
  <c r="AO50" i="4"/>
  <c r="AN50" i="4"/>
  <c r="AH50" i="4"/>
  <c r="AG50" i="4"/>
  <c r="AV49" i="4"/>
  <c r="AU49" i="4"/>
  <c r="AO49" i="4"/>
  <c r="AN49" i="4"/>
  <c r="AH49" i="4"/>
  <c r="AG49" i="4"/>
  <c r="AV48" i="4"/>
  <c r="AU48" i="4"/>
  <c r="AO48" i="4"/>
  <c r="AN48" i="4"/>
  <c r="AH48" i="4"/>
  <c r="AG48" i="4"/>
  <c r="AV47" i="4"/>
  <c r="AU47" i="4"/>
  <c r="AO47" i="4"/>
  <c r="AN47" i="4"/>
  <c r="AH47" i="4"/>
  <c r="AG47" i="4"/>
  <c r="AV46" i="4"/>
  <c r="AU46" i="4"/>
  <c r="AO46" i="4"/>
  <c r="AN46" i="4"/>
  <c r="AH46" i="4"/>
  <c r="AG46" i="4"/>
  <c r="AV45" i="4"/>
  <c r="AU45" i="4"/>
  <c r="AO45" i="4"/>
  <c r="AN45" i="4"/>
  <c r="AH45" i="4"/>
  <c r="AG45" i="4"/>
  <c r="AV44" i="4"/>
  <c r="AU44" i="4"/>
  <c r="AO44" i="4"/>
  <c r="AN44" i="4"/>
  <c r="AH44" i="4"/>
  <c r="AG44" i="4"/>
  <c r="AV43" i="4"/>
  <c r="AU43" i="4"/>
  <c r="AO43" i="4"/>
  <c r="AN43" i="4"/>
  <c r="AH43" i="4"/>
  <c r="AG43" i="4"/>
  <c r="AM42" i="4"/>
  <c r="P44" i="33" s="1"/>
  <c r="AL42" i="4"/>
  <c r="C44" i="33" s="1"/>
  <c r="AV40" i="4"/>
  <c r="AU40" i="4"/>
  <c r="AO40" i="4"/>
  <c r="AN40" i="4"/>
  <c r="AH40" i="4"/>
  <c r="AG40" i="4"/>
  <c r="AV39" i="4"/>
  <c r="AU39" i="4"/>
  <c r="AO39" i="4"/>
  <c r="AN39" i="4"/>
  <c r="AH39" i="4"/>
  <c r="AG39" i="4"/>
  <c r="AV38" i="4"/>
  <c r="AU38" i="4"/>
  <c r="AO38" i="4"/>
  <c r="AN38" i="4"/>
  <c r="AH38" i="4"/>
  <c r="AG38" i="4"/>
  <c r="AV37" i="4"/>
  <c r="AU37" i="4"/>
  <c r="AO37" i="4"/>
  <c r="AN37" i="4"/>
  <c r="AH37" i="4"/>
  <c r="AG37" i="4"/>
  <c r="AV36" i="4"/>
  <c r="AU36" i="4"/>
  <c r="AO36" i="4"/>
  <c r="AN36" i="4"/>
  <c r="AH36" i="4"/>
  <c r="AG36" i="4"/>
  <c r="AV35" i="4"/>
  <c r="AU35" i="4"/>
  <c r="AO35" i="4"/>
  <c r="AN35" i="4"/>
  <c r="AH35" i="4"/>
  <c r="AG35" i="4"/>
  <c r="AV34" i="4"/>
  <c r="AU34" i="4"/>
  <c r="AO34" i="4"/>
  <c r="AN34" i="4"/>
  <c r="AH34" i="4"/>
  <c r="AG34" i="4"/>
  <c r="AV33" i="4"/>
  <c r="AU33" i="4"/>
  <c r="AO33" i="4"/>
  <c r="AN33" i="4"/>
  <c r="AH33" i="4"/>
  <c r="AG33" i="4"/>
  <c r="AV32" i="4"/>
  <c r="AU32" i="4"/>
  <c r="AO32" i="4"/>
  <c r="AN32" i="4"/>
  <c r="AH32" i="4"/>
  <c r="AG32" i="4"/>
  <c r="AV31" i="4"/>
  <c r="AU31" i="4"/>
  <c r="AO31" i="4"/>
  <c r="AN31" i="4"/>
  <c r="AH31" i="4"/>
  <c r="AG31" i="4"/>
  <c r="AM30" i="4"/>
  <c r="P32" i="33" s="1"/>
  <c r="AL30" i="4"/>
  <c r="C32" i="33" s="1"/>
  <c r="AV28" i="4"/>
  <c r="AU28" i="4"/>
  <c r="AO28" i="4"/>
  <c r="AN28" i="4"/>
  <c r="AH28" i="4"/>
  <c r="AG28" i="4"/>
  <c r="AV27" i="4"/>
  <c r="AU27" i="4"/>
  <c r="AO27" i="4"/>
  <c r="AN27" i="4"/>
  <c r="AH27" i="4"/>
  <c r="AG27" i="4"/>
  <c r="AV26" i="4"/>
  <c r="AU26" i="4"/>
  <c r="AO26" i="4"/>
  <c r="AN26" i="4"/>
  <c r="AH26" i="4"/>
  <c r="AG26" i="4"/>
  <c r="AV25" i="4"/>
  <c r="AU25" i="4"/>
  <c r="AO25" i="4"/>
  <c r="AN25" i="4"/>
  <c r="AH25" i="4"/>
  <c r="AG25" i="4"/>
  <c r="AV24" i="4"/>
  <c r="AU24" i="4"/>
  <c r="AO24" i="4"/>
  <c r="AN24" i="4"/>
  <c r="AH24" i="4"/>
  <c r="AG24" i="4"/>
  <c r="AV23" i="4"/>
  <c r="AU23" i="4"/>
  <c r="AO23" i="4"/>
  <c r="AN23" i="4"/>
  <c r="AH23" i="4"/>
  <c r="AG23" i="4"/>
  <c r="AV22" i="4"/>
  <c r="AU22" i="4"/>
  <c r="AO22" i="4"/>
  <c r="AN22" i="4"/>
  <c r="AH22" i="4"/>
  <c r="AG22" i="4"/>
  <c r="AV21" i="4"/>
  <c r="AU21" i="4"/>
  <c r="AO21" i="4"/>
  <c r="AN21" i="4"/>
  <c r="AH21" i="4"/>
  <c r="AG21" i="4"/>
  <c r="AV20" i="4"/>
  <c r="AU20" i="4"/>
  <c r="AO20" i="4"/>
  <c r="AN20" i="4"/>
  <c r="AH20" i="4"/>
  <c r="AG20" i="4"/>
  <c r="AV19" i="4"/>
  <c r="AU19" i="4"/>
  <c r="AO19" i="4"/>
  <c r="AN19" i="4"/>
  <c r="AH19" i="4"/>
  <c r="AG19" i="4"/>
  <c r="AM18" i="4"/>
  <c r="P20" i="33" s="1"/>
  <c r="AL18" i="4"/>
  <c r="C20" i="33" s="1"/>
  <c r="AG18" i="4"/>
  <c r="AV16" i="4"/>
  <c r="AU16" i="4"/>
  <c r="AO16" i="4"/>
  <c r="AN16" i="4"/>
  <c r="AH16" i="4"/>
  <c r="AG16" i="4"/>
  <c r="AV15" i="4"/>
  <c r="AU15" i="4"/>
  <c r="AO15" i="4"/>
  <c r="AN15" i="4"/>
  <c r="AH15" i="4"/>
  <c r="AG15" i="4"/>
  <c r="AV14" i="4"/>
  <c r="AU14" i="4"/>
  <c r="AO14" i="4"/>
  <c r="AN14" i="4"/>
  <c r="AH14" i="4"/>
  <c r="AG14" i="4"/>
  <c r="AV13" i="4"/>
  <c r="AU13" i="4"/>
  <c r="AO13" i="4"/>
  <c r="AN13" i="4"/>
  <c r="AH13" i="4"/>
  <c r="AG13" i="4"/>
  <c r="AV12" i="4"/>
  <c r="AU12" i="4"/>
  <c r="AO12" i="4"/>
  <c r="AN12" i="4"/>
  <c r="AH12" i="4"/>
  <c r="AG12" i="4"/>
  <c r="AV11" i="4"/>
  <c r="AU11" i="4"/>
  <c r="AO11" i="4"/>
  <c r="AN11" i="4"/>
  <c r="AH11" i="4"/>
  <c r="AG11" i="4"/>
  <c r="AV10" i="4"/>
  <c r="AU10" i="4"/>
  <c r="AO10" i="4"/>
  <c r="AN10" i="4"/>
  <c r="AH10" i="4"/>
  <c r="AG10" i="4"/>
  <c r="AV9" i="4"/>
  <c r="AU9" i="4"/>
  <c r="AO9" i="4"/>
  <c r="AN9" i="4"/>
  <c r="AH9" i="4"/>
  <c r="AG9" i="4"/>
  <c r="AV8" i="4"/>
  <c r="AU8" i="4"/>
  <c r="AO8" i="4"/>
  <c r="AN8" i="4"/>
  <c r="AH8" i="4"/>
  <c r="AG8" i="4"/>
  <c r="AV7" i="4"/>
  <c r="AU7" i="4"/>
  <c r="AO7" i="4"/>
  <c r="AN7" i="4"/>
  <c r="AH7" i="4"/>
  <c r="AG7" i="4"/>
  <c r="AT6" i="4"/>
  <c r="Q8" i="33" s="1"/>
  <c r="AS6" i="4"/>
  <c r="AM6" i="4"/>
  <c r="P8" i="33" s="1"/>
  <c r="AL6" i="4"/>
  <c r="AF6" i="4"/>
  <c r="O8" i="33" s="1"/>
  <c r="AE6" i="4"/>
  <c r="AA220" i="4"/>
  <c r="Z220" i="4"/>
  <c r="AA219" i="4"/>
  <c r="Z219" i="4"/>
  <c r="AA218" i="4"/>
  <c r="Z218" i="4"/>
  <c r="AA217" i="4"/>
  <c r="Z217" i="4"/>
  <c r="AA216" i="4"/>
  <c r="Z216" i="4"/>
  <c r="AA215" i="4"/>
  <c r="Z215" i="4"/>
  <c r="AA214" i="4"/>
  <c r="Z214" i="4"/>
  <c r="AA213" i="4"/>
  <c r="Z213" i="4"/>
  <c r="AA212" i="4"/>
  <c r="Z212" i="4"/>
  <c r="AA211" i="4"/>
  <c r="Z211" i="4"/>
  <c r="Z210" i="4"/>
  <c r="AA208" i="4"/>
  <c r="Z208" i="4"/>
  <c r="AA207" i="4"/>
  <c r="Z207" i="4"/>
  <c r="AA206" i="4"/>
  <c r="Z206" i="4"/>
  <c r="AA205" i="4"/>
  <c r="Z205" i="4"/>
  <c r="AA204" i="4"/>
  <c r="Z204" i="4"/>
  <c r="AA203" i="4"/>
  <c r="Z203" i="4"/>
  <c r="AA202" i="4"/>
  <c r="Z202" i="4"/>
  <c r="AA201" i="4"/>
  <c r="Z201" i="4"/>
  <c r="AA200" i="4"/>
  <c r="Z200" i="4"/>
  <c r="AA199" i="4"/>
  <c r="Z199" i="4"/>
  <c r="AA196" i="4"/>
  <c r="Z196" i="4"/>
  <c r="AA195" i="4"/>
  <c r="Z195" i="4"/>
  <c r="AA194" i="4"/>
  <c r="Z194" i="4"/>
  <c r="AA193" i="4"/>
  <c r="Z193" i="4"/>
  <c r="AA192" i="4"/>
  <c r="Z192" i="4"/>
  <c r="AA191" i="4"/>
  <c r="Z191" i="4"/>
  <c r="AA190" i="4"/>
  <c r="Z190" i="4"/>
  <c r="AA189" i="4"/>
  <c r="Z189" i="4"/>
  <c r="AA188" i="4"/>
  <c r="Z188" i="4"/>
  <c r="AA187" i="4"/>
  <c r="Z187" i="4"/>
  <c r="AA184" i="4"/>
  <c r="Z184" i="4"/>
  <c r="AA183" i="4"/>
  <c r="Z183" i="4"/>
  <c r="AA182" i="4"/>
  <c r="Z182" i="4"/>
  <c r="AA181" i="4"/>
  <c r="Z181" i="4"/>
  <c r="AA180" i="4"/>
  <c r="Z180" i="4"/>
  <c r="AA179" i="4"/>
  <c r="Z179" i="4"/>
  <c r="AA178" i="4"/>
  <c r="Z178" i="4"/>
  <c r="AA177" i="4"/>
  <c r="Z177" i="4"/>
  <c r="AA176" i="4"/>
  <c r="Z176" i="4"/>
  <c r="AA175" i="4"/>
  <c r="Z175" i="4"/>
  <c r="AA172" i="4"/>
  <c r="Z172" i="4"/>
  <c r="AA171" i="4"/>
  <c r="Z171" i="4"/>
  <c r="AA170" i="4"/>
  <c r="Z170" i="4"/>
  <c r="AA169" i="4"/>
  <c r="Z169" i="4"/>
  <c r="AA168" i="4"/>
  <c r="Z168" i="4"/>
  <c r="AA167" i="4"/>
  <c r="Z167" i="4"/>
  <c r="AA166" i="4"/>
  <c r="Z166" i="4"/>
  <c r="AA165" i="4"/>
  <c r="Z165" i="4"/>
  <c r="AA164" i="4"/>
  <c r="Z164" i="4"/>
  <c r="AA163" i="4"/>
  <c r="Z163" i="4"/>
  <c r="AA160" i="4"/>
  <c r="Z160" i="4"/>
  <c r="AA159" i="4"/>
  <c r="Z159" i="4"/>
  <c r="AA158" i="4"/>
  <c r="Z158" i="4"/>
  <c r="AA157" i="4"/>
  <c r="Z157" i="4"/>
  <c r="AA156" i="4"/>
  <c r="Z156" i="4"/>
  <c r="AA155" i="4"/>
  <c r="Z155" i="4"/>
  <c r="AA154" i="4"/>
  <c r="Z154" i="4"/>
  <c r="AA153" i="4"/>
  <c r="Z153" i="4"/>
  <c r="AA152" i="4"/>
  <c r="Z152" i="4"/>
  <c r="AA151" i="4"/>
  <c r="Z151" i="4"/>
  <c r="AA148" i="4"/>
  <c r="Z148" i="4"/>
  <c r="AA147" i="4"/>
  <c r="Z147" i="4"/>
  <c r="AA146" i="4"/>
  <c r="Z146" i="4"/>
  <c r="AA145" i="4"/>
  <c r="Z145" i="4"/>
  <c r="AA144" i="4"/>
  <c r="Z144" i="4"/>
  <c r="AA143" i="4"/>
  <c r="Z143" i="4"/>
  <c r="AA142" i="4"/>
  <c r="Z142" i="4"/>
  <c r="AA141" i="4"/>
  <c r="Z141" i="4"/>
  <c r="AA140" i="4"/>
  <c r="Z140" i="4"/>
  <c r="AA139" i="4"/>
  <c r="Z139" i="4"/>
  <c r="AA136" i="4"/>
  <c r="Z136" i="4"/>
  <c r="AA135" i="4"/>
  <c r="Z135" i="4"/>
  <c r="AA134" i="4"/>
  <c r="Z134" i="4"/>
  <c r="AA133" i="4"/>
  <c r="Z133" i="4"/>
  <c r="AA132" i="4"/>
  <c r="Z132" i="4"/>
  <c r="AA131" i="4"/>
  <c r="Z131" i="4"/>
  <c r="AA130" i="4"/>
  <c r="Z130" i="4"/>
  <c r="AA129" i="4"/>
  <c r="Z129" i="4"/>
  <c r="AA128" i="4"/>
  <c r="Z128" i="4"/>
  <c r="AA127" i="4"/>
  <c r="Z127" i="4"/>
  <c r="AA124" i="4"/>
  <c r="Z124" i="4"/>
  <c r="AA123" i="4"/>
  <c r="Z123" i="4"/>
  <c r="AA122" i="4"/>
  <c r="Z122" i="4"/>
  <c r="AA121" i="4"/>
  <c r="Z121" i="4"/>
  <c r="AA120" i="4"/>
  <c r="Z120" i="4"/>
  <c r="AA119" i="4"/>
  <c r="Z119" i="4"/>
  <c r="AA118" i="4"/>
  <c r="Z118" i="4"/>
  <c r="AA117" i="4"/>
  <c r="Z117" i="4"/>
  <c r="AA116" i="4"/>
  <c r="Z116" i="4"/>
  <c r="AA115" i="4"/>
  <c r="Z115" i="4"/>
  <c r="AA112" i="4"/>
  <c r="Z112" i="4"/>
  <c r="AA111" i="4"/>
  <c r="Z111" i="4"/>
  <c r="AA110" i="4"/>
  <c r="Z110" i="4"/>
  <c r="AA109" i="4"/>
  <c r="Z109" i="4"/>
  <c r="AA108" i="4"/>
  <c r="Z108" i="4"/>
  <c r="AA107" i="4"/>
  <c r="Z107" i="4"/>
  <c r="AA106" i="4"/>
  <c r="Z106" i="4"/>
  <c r="AA105" i="4"/>
  <c r="Z105" i="4"/>
  <c r="AA104" i="4"/>
  <c r="Z104" i="4"/>
  <c r="AA103" i="4"/>
  <c r="Z103" i="4"/>
  <c r="AA100" i="4"/>
  <c r="Z100" i="4"/>
  <c r="AA99" i="4"/>
  <c r="Z99" i="4"/>
  <c r="AA98" i="4"/>
  <c r="Z98" i="4"/>
  <c r="AA97" i="4"/>
  <c r="Z97" i="4"/>
  <c r="AA96" i="4"/>
  <c r="Z96" i="4"/>
  <c r="AA95" i="4"/>
  <c r="Z95" i="4"/>
  <c r="AA94" i="4"/>
  <c r="Z94" i="4"/>
  <c r="AA93" i="4"/>
  <c r="Z93" i="4"/>
  <c r="AA92" i="4"/>
  <c r="Z92" i="4"/>
  <c r="AA91" i="4"/>
  <c r="Z91" i="4"/>
  <c r="AA88" i="4"/>
  <c r="Z88" i="4"/>
  <c r="AA87" i="4"/>
  <c r="Z87" i="4"/>
  <c r="AA86" i="4"/>
  <c r="Z86" i="4"/>
  <c r="AA85" i="4"/>
  <c r="Z85" i="4"/>
  <c r="AA84" i="4"/>
  <c r="Z84" i="4"/>
  <c r="AA83" i="4"/>
  <c r="Z83" i="4"/>
  <c r="AA82" i="4"/>
  <c r="Z82" i="4"/>
  <c r="AA81" i="4"/>
  <c r="Z81" i="4"/>
  <c r="AA80" i="4"/>
  <c r="Z80" i="4"/>
  <c r="AA79" i="4"/>
  <c r="Z79" i="4"/>
  <c r="AA76" i="4"/>
  <c r="Z76" i="4"/>
  <c r="AA75" i="4"/>
  <c r="Z75" i="4"/>
  <c r="AA74" i="4"/>
  <c r="Z74" i="4"/>
  <c r="AA73" i="4"/>
  <c r="Z73" i="4"/>
  <c r="AA72" i="4"/>
  <c r="Z72" i="4"/>
  <c r="AA71" i="4"/>
  <c r="Z71" i="4"/>
  <c r="AA70" i="4"/>
  <c r="Z70" i="4"/>
  <c r="AA69" i="4"/>
  <c r="Z69" i="4"/>
  <c r="AA68" i="4"/>
  <c r="Z68" i="4"/>
  <c r="AA67" i="4"/>
  <c r="Z67" i="4"/>
  <c r="AA64" i="4"/>
  <c r="Z64" i="4"/>
  <c r="AA63" i="4"/>
  <c r="Z63" i="4"/>
  <c r="AA62" i="4"/>
  <c r="Z62" i="4"/>
  <c r="AA61" i="4"/>
  <c r="Z61" i="4"/>
  <c r="AA60" i="4"/>
  <c r="Z60" i="4"/>
  <c r="AA59" i="4"/>
  <c r="Z59" i="4"/>
  <c r="AA58" i="4"/>
  <c r="Z58" i="4"/>
  <c r="AA57" i="4"/>
  <c r="Z57" i="4"/>
  <c r="AA56" i="4"/>
  <c r="Z56" i="4"/>
  <c r="AA55" i="4"/>
  <c r="Z55" i="4"/>
  <c r="AA52" i="4"/>
  <c r="Z52" i="4"/>
  <c r="AA51" i="4"/>
  <c r="Z51" i="4"/>
  <c r="AA50" i="4"/>
  <c r="Z50" i="4"/>
  <c r="AA49" i="4"/>
  <c r="Z49" i="4"/>
  <c r="AA48" i="4"/>
  <c r="Z48" i="4"/>
  <c r="AA47" i="4"/>
  <c r="Z47" i="4"/>
  <c r="AA46" i="4"/>
  <c r="Z46" i="4"/>
  <c r="AA45" i="4"/>
  <c r="Z45" i="4"/>
  <c r="AA44" i="4"/>
  <c r="Z44" i="4"/>
  <c r="AA43" i="4"/>
  <c r="Z43" i="4"/>
  <c r="Z42" i="4"/>
  <c r="AA40" i="4"/>
  <c r="Z40" i="4"/>
  <c r="AA39" i="4"/>
  <c r="Z39" i="4"/>
  <c r="AA38" i="4"/>
  <c r="Z38" i="4"/>
  <c r="AA37" i="4"/>
  <c r="Z37" i="4"/>
  <c r="AA36" i="4"/>
  <c r="Z36" i="4"/>
  <c r="AA35" i="4"/>
  <c r="Z35" i="4"/>
  <c r="AA34" i="4"/>
  <c r="Z34" i="4"/>
  <c r="AA33" i="4"/>
  <c r="Z33" i="4"/>
  <c r="AA32" i="4"/>
  <c r="Z32" i="4"/>
  <c r="AA31" i="4"/>
  <c r="Z31" i="4"/>
  <c r="AA28" i="4"/>
  <c r="Z28" i="4"/>
  <c r="AA27" i="4"/>
  <c r="Z27" i="4"/>
  <c r="AA26" i="4"/>
  <c r="Z26" i="4"/>
  <c r="AA25" i="4"/>
  <c r="Z25" i="4"/>
  <c r="AA24" i="4"/>
  <c r="Z24" i="4"/>
  <c r="AA23" i="4"/>
  <c r="Z23" i="4"/>
  <c r="AA22" i="4"/>
  <c r="Z22" i="4"/>
  <c r="AA21" i="4"/>
  <c r="Z21" i="4"/>
  <c r="AA20" i="4"/>
  <c r="Z20" i="4"/>
  <c r="AA19" i="4"/>
  <c r="Z19" i="4"/>
  <c r="AA16" i="4"/>
  <c r="Z16" i="4"/>
  <c r="AA15" i="4"/>
  <c r="Z15" i="4"/>
  <c r="AA14" i="4"/>
  <c r="Z14" i="4"/>
  <c r="AA13" i="4"/>
  <c r="Z13" i="4"/>
  <c r="AA12" i="4"/>
  <c r="Z12" i="4"/>
  <c r="AA11" i="4"/>
  <c r="Z11" i="4"/>
  <c r="AA10" i="4"/>
  <c r="Z10" i="4"/>
  <c r="AA9" i="4"/>
  <c r="Z9" i="4"/>
  <c r="AA8" i="4"/>
  <c r="Z8" i="4"/>
  <c r="AA7" i="4"/>
  <c r="Z7" i="4"/>
  <c r="Y6" i="4"/>
  <c r="N8" i="33" s="1"/>
  <c r="X6" i="4"/>
  <c r="T220" i="4"/>
  <c r="S220" i="4"/>
  <c r="T219" i="4"/>
  <c r="S219" i="4"/>
  <c r="T218" i="4"/>
  <c r="S218" i="4"/>
  <c r="T217" i="4"/>
  <c r="S217" i="4"/>
  <c r="T216" i="4"/>
  <c r="S216" i="4"/>
  <c r="T215" i="4"/>
  <c r="S215" i="4"/>
  <c r="T214" i="4"/>
  <c r="S214" i="4"/>
  <c r="T213" i="4"/>
  <c r="S213" i="4"/>
  <c r="T212" i="4"/>
  <c r="S212" i="4"/>
  <c r="T211" i="4"/>
  <c r="S211" i="4"/>
  <c r="T208" i="4"/>
  <c r="S208" i="4"/>
  <c r="T207" i="4"/>
  <c r="S207" i="4"/>
  <c r="T206" i="4"/>
  <c r="S206" i="4"/>
  <c r="T205" i="4"/>
  <c r="S205" i="4"/>
  <c r="T204" i="4"/>
  <c r="S204" i="4"/>
  <c r="T203" i="4"/>
  <c r="S203" i="4"/>
  <c r="T202" i="4"/>
  <c r="S202" i="4"/>
  <c r="T201" i="4"/>
  <c r="S201" i="4"/>
  <c r="T200" i="4"/>
  <c r="S200" i="4"/>
  <c r="T199" i="4"/>
  <c r="S199" i="4"/>
  <c r="T196" i="4"/>
  <c r="S196" i="4"/>
  <c r="T195" i="4"/>
  <c r="S195" i="4"/>
  <c r="T194" i="4"/>
  <c r="S194" i="4"/>
  <c r="T193" i="4"/>
  <c r="S193" i="4"/>
  <c r="T192" i="4"/>
  <c r="S192" i="4"/>
  <c r="T191" i="4"/>
  <c r="S191" i="4"/>
  <c r="T190" i="4"/>
  <c r="S190" i="4"/>
  <c r="T189" i="4"/>
  <c r="S189" i="4"/>
  <c r="T188" i="4"/>
  <c r="S188" i="4"/>
  <c r="T187" i="4"/>
  <c r="S187" i="4"/>
  <c r="T186" i="4"/>
  <c r="T184" i="4"/>
  <c r="S184" i="4"/>
  <c r="T183" i="4"/>
  <c r="S183" i="4"/>
  <c r="T182" i="4"/>
  <c r="S182" i="4"/>
  <c r="T181" i="4"/>
  <c r="S181" i="4"/>
  <c r="T180" i="4"/>
  <c r="S180" i="4"/>
  <c r="T179" i="4"/>
  <c r="S179" i="4"/>
  <c r="T178" i="4"/>
  <c r="S178" i="4"/>
  <c r="T177" i="4"/>
  <c r="S177" i="4"/>
  <c r="T176" i="4"/>
  <c r="S176" i="4"/>
  <c r="T175" i="4"/>
  <c r="S175" i="4"/>
  <c r="T172" i="4"/>
  <c r="S172" i="4"/>
  <c r="T171" i="4"/>
  <c r="S171" i="4"/>
  <c r="T170" i="4"/>
  <c r="S170" i="4"/>
  <c r="T169" i="4"/>
  <c r="S169" i="4"/>
  <c r="T168" i="4"/>
  <c r="S168" i="4"/>
  <c r="T167" i="4"/>
  <c r="S167" i="4"/>
  <c r="T166" i="4"/>
  <c r="S166" i="4"/>
  <c r="T165" i="4"/>
  <c r="S165" i="4"/>
  <c r="T164" i="4"/>
  <c r="S164" i="4"/>
  <c r="T163" i="4"/>
  <c r="S163" i="4"/>
  <c r="T160" i="4"/>
  <c r="S160" i="4"/>
  <c r="T159" i="4"/>
  <c r="S159" i="4"/>
  <c r="T158" i="4"/>
  <c r="S158" i="4"/>
  <c r="T157" i="4"/>
  <c r="S157" i="4"/>
  <c r="T156" i="4"/>
  <c r="S156" i="4"/>
  <c r="T155" i="4"/>
  <c r="S155" i="4"/>
  <c r="T154" i="4"/>
  <c r="S154" i="4"/>
  <c r="T153" i="4"/>
  <c r="S153" i="4"/>
  <c r="T152" i="4"/>
  <c r="S152" i="4"/>
  <c r="T151" i="4"/>
  <c r="S151" i="4"/>
  <c r="T148" i="4"/>
  <c r="S148" i="4"/>
  <c r="T147" i="4"/>
  <c r="S147" i="4"/>
  <c r="T146" i="4"/>
  <c r="S146" i="4"/>
  <c r="T145" i="4"/>
  <c r="S145" i="4"/>
  <c r="T144" i="4"/>
  <c r="S144" i="4"/>
  <c r="T143" i="4"/>
  <c r="S143" i="4"/>
  <c r="T142" i="4"/>
  <c r="S142" i="4"/>
  <c r="T141" i="4"/>
  <c r="S141" i="4"/>
  <c r="T140" i="4"/>
  <c r="S140" i="4"/>
  <c r="T139" i="4"/>
  <c r="S139" i="4"/>
  <c r="T138" i="4"/>
  <c r="T136" i="4"/>
  <c r="S136" i="4"/>
  <c r="T135" i="4"/>
  <c r="S135" i="4"/>
  <c r="T134" i="4"/>
  <c r="S134" i="4"/>
  <c r="T133" i="4"/>
  <c r="S133" i="4"/>
  <c r="T132" i="4"/>
  <c r="S132" i="4"/>
  <c r="T131" i="4"/>
  <c r="S131" i="4"/>
  <c r="T130" i="4"/>
  <c r="S130" i="4"/>
  <c r="T129" i="4"/>
  <c r="S129" i="4"/>
  <c r="T128" i="4"/>
  <c r="S128" i="4"/>
  <c r="T127" i="4"/>
  <c r="S127" i="4"/>
  <c r="T124" i="4"/>
  <c r="S124" i="4"/>
  <c r="T123" i="4"/>
  <c r="S123" i="4"/>
  <c r="T122" i="4"/>
  <c r="S122" i="4"/>
  <c r="T121" i="4"/>
  <c r="S121" i="4"/>
  <c r="T120" i="4"/>
  <c r="S120" i="4"/>
  <c r="T119" i="4"/>
  <c r="S119" i="4"/>
  <c r="T118" i="4"/>
  <c r="S118" i="4"/>
  <c r="T117" i="4"/>
  <c r="S117" i="4"/>
  <c r="T116" i="4"/>
  <c r="S116" i="4"/>
  <c r="T115" i="4"/>
  <c r="S115" i="4"/>
  <c r="T112" i="4"/>
  <c r="S112" i="4"/>
  <c r="T111" i="4"/>
  <c r="S111" i="4"/>
  <c r="T110" i="4"/>
  <c r="S110" i="4"/>
  <c r="T109" i="4"/>
  <c r="S109" i="4"/>
  <c r="T108" i="4"/>
  <c r="S108" i="4"/>
  <c r="T107" i="4"/>
  <c r="S107" i="4"/>
  <c r="T106" i="4"/>
  <c r="S106" i="4"/>
  <c r="T105" i="4"/>
  <c r="S105" i="4"/>
  <c r="T104" i="4"/>
  <c r="S104" i="4"/>
  <c r="T103" i="4"/>
  <c r="S103" i="4"/>
  <c r="T100" i="4"/>
  <c r="S100" i="4"/>
  <c r="T99" i="4"/>
  <c r="S99" i="4"/>
  <c r="T98" i="4"/>
  <c r="S98" i="4"/>
  <c r="T97" i="4"/>
  <c r="S97" i="4"/>
  <c r="T96" i="4"/>
  <c r="S96" i="4"/>
  <c r="T95" i="4"/>
  <c r="S95" i="4"/>
  <c r="T94" i="4"/>
  <c r="S94" i="4"/>
  <c r="T93" i="4"/>
  <c r="S93" i="4"/>
  <c r="T92" i="4"/>
  <c r="S92" i="4"/>
  <c r="T91" i="4"/>
  <c r="S91" i="4"/>
  <c r="T88" i="4"/>
  <c r="S88" i="4"/>
  <c r="T87" i="4"/>
  <c r="S87" i="4"/>
  <c r="T86" i="4"/>
  <c r="S86" i="4"/>
  <c r="T85" i="4"/>
  <c r="S85" i="4"/>
  <c r="T84" i="4"/>
  <c r="S84" i="4"/>
  <c r="T83" i="4"/>
  <c r="S83" i="4"/>
  <c r="T82" i="4"/>
  <c r="S82" i="4"/>
  <c r="T81" i="4"/>
  <c r="S81" i="4"/>
  <c r="T80" i="4"/>
  <c r="S80" i="4"/>
  <c r="T79" i="4"/>
  <c r="S79" i="4"/>
  <c r="T76" i="4"/>
  <c r="S76" i="4"/>
  <c r="T75" i="4"/>
  <c r="S75" i="4"/>
  <c r="T74" i="4"/>
  <c r="S74" i="4"/>
  <c r="T73" i="4"/>
  <c r="S73" i="4"/>
  <c r="T72" i="4"/>
  <c r="S72" i="4"/>
  <c r="T71" i="4"/>
  <c r="S71" i="4"/>
  <c r="T70" i="4"/>
  <c r="S70" i="4"/>
  <c r="T69" i="4"/>
  <c r="S69" i="4"/>
  <c r="T68" i="4"/>
  <c r="S68" i="4"/>
  <c r="T67" i="4"/>
  <c r="S67" i="4"/>
  <c r="T64" i="4"/>
  <c r="S64" i="4"/>
  <c r="T63" i="4"/>
  <c r="S63" i="4"/>
  <c r="T62" i="4"/>
  <c r="S62" i="4"/>
  <c r="T61" i="4"/>
  <c r="S61" i="4"/>
  <c r="T60" i="4"/>
  <c r="S60" i="4"/>
  <c r="T59" i="4"/>
  <c r="S59" i="4"/>
  <c r="T58" i="4"/>
  <c r="S58" i="4"/>
  <c r="T57" i="4"/>
  <c r="S57" i="4"/>
  <c r="T56" i="4"/>
  <c r="S56" i="4"/>
  <c r="T55" i="4"/>
  <c r="S55" i="4"/>
  <c r="T52" i="4"/>
  <c r="S52" i="4"/>
  <c r="T51" i="4"/>
  <c r="S51" i="4"/>
  <c r="T50" i="4"/>
  <c r="S50" i="4"/>
  <c r="T49" i="4"/>
  <c r="S49" i="4"/>
  <c r="T48" i="4"/>
  <c r="S48" i="4"/>
  <c r="T47" i="4"/>
  <c r="S47" i="4"/>
  <c r="T46" i="4"/>
  <c r="S46" i="4"/>
  <c r="T45" i="4"/>
  <c r="S45" i="4"/>
  <c r="T44" i="4"/>
  <c r="S44" i="4"/>
  <c r="T43" i="4"/>
  <c r="S43" i="4"/>
  <c r="T40" i="4"/>
  <c r="S40" i="4"/>
  <c r="T39" i="4"/>
  <c r="S39" i="4"/>
  <c r="T38" i="4"/>
  <c r="S38" i="4"/>
  <c r="T37" i="4"/>
  <c r="S37" i="4"/>
  <c r="T36" i="4"/>
  <c r="S36" i="4"/>
  <c r="T35" i="4"/>
  <c r="S35" i="4"/>
  <c r="T34" i="4"/>
  <c r="S34" i="4"/>
  <c r="T33" i="4"/>
  <c r="S33" i="4"/>
  <c r="T32" i="4"/>
  <c r="S32" i="4"/>
  <c r="T31" i="4"/>
  <c r="S31" i="4"/>
  <c r="T28" i="4"/>
  <c r="S28" i="4"/>
  <c r="T27" i="4"/>
  <c r="S27" i="4"/>
  <c r="T26" i="4"/>
  <c r="S26" i="4"/>
  <c r="T25" i="4"/>
  <c r="S25" i="4"/>
  <c r="T24" i="4"/>
  <c r="S24" i="4"/>
  <c r="T23" i="4"/>
  <c r="S23" i="4"/>
  <c r="T22" i="4"/>
  <c r="S22" i="4"/>
  <c r="T21" i="4"/>
  <c r="S21" i="4"/>
  <c r="T20" i="4"/>
  <c r="S20" i="4"/>
  <c r="T19" i="4"/>
  <c r="S19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R6" i="4"/>
  <c r="M8" i="33" s="1"/>
  <c r="Q6" i="4"/>
  <c r="P212" i="33" l="1"/>
  <c r="D212" i="33" s="1"/>
  <c r="AM4" i="4"/>
  <c r="F200" i="33"/>
  <c r="E200" i="33"/>
  <c r="AL4" i="4"/>
  <c r="C212" i="33"/>
  <c r="J212" i="33"/>
  <c r="D128" i="33"/>
  <c r="F128" i="33" s="1"/>
  <c r="J128" i="33"/>
  <c r="J152" i="33"/>
  <c r="D152" i="33"/>
  <c r="F152" i="33" s="1"/>
  <c r="D176" i="33"/>
  <c r="F176" i="33" s="1"/>
  <c r="J176" i="33"/>
  <c r="D20" i="33"/>
  <c r="F20" i="33" s="1"/>
  <c r="J20" i="33"/>
  <c r="D44" i="33"/>
  <c r="F44" i="33" s="1"/>
  <c r="J44" i="33"/>
  <c r="D68" i="33"/>
  <c r="F68" i="33" s="1"/>
  <c r="J68" i="33"/>
  <c r="D92" i="33"/>
  <c r="F92" i="33" s="1"/>
  <c r="J92" i="33"/>
  <c r="D116" i="33"/>
  <c r="F116" i="33" s="1"/>
  <c r="J116" i="33"/>
  <c r="J140" i="33"/>
  <c r="D140" i="33"/>
  <c r="F140" i="33" s="1"/>
  <c r="D164" i="33"/>
  <c r="F164" i="33" s="1"/>
  <c r="J164" i="33"/>
  <c r="D188" i="33"/>
  <c r="F188" i="33" s="1"/>
  <c r="J188" i="33"/>
  <c r="D32" i="33"/>
  <c r="F32" i="33" s="1"/>
  <c r="J32" i="33"/>
  <c r="D56" i="33"/>
  <c r="F56" i="33" s="1"/>
  <c r="J56" i="33"/>
  <c r="D80" i="33"/>
  <c r="F80" i="33" s="1"/>
  <c r="J80" i="33"/>
  <c r="D104" i="33"/>
  <c r="F104" i="33" s="1"/>
  <c r="J104" i="33"/>
  <c r="AA6" i="4"/>
  <c r="CD6" i="4"/>
  <c r="AN102" i="4"/>
  <c r="BC6" i="4"/>
  <c r="AN6" i="4"/>
  <c r="AO150" i="4"/>
  <c r="BQ78" i="4"/>
  <c r="BQ102" i="4"/>
  <c r="BC198" i="4"/>
  <c r="BC210" i="4"/>
  <c r="BX78" i="4"/>
  <c r="BW90" i="4"/>
  <c r="BW114" i="4"/>
  <c r="BX126" i="4"/>
  <c r="AV30" i="4"/>
  <c r="AH150" i="4"/>
  <c r="AO186" i="4"/>
  <c r="BI6" i="4"/>
  <c r="BI54" i="4"/>
  <c r="BI90" i="4"/>
  <c r="BJ102" i="4"/>
  <c r="BQ126" i="4"/>
  <c r="CE6" i="4"/>
  <c r="CE30" i="4"/>
  <c r="CD102" i="4"/>
  <c r="CD114" i="4"/>
  <c r="T18" i="4"/>
  <c r="T54" i="4"/>
  <c r="T102" i="4"/>
  <c r="S150" i="4"/>
  <c r="Z18" i="4"/>
  <c r="Z54" i="4"/>
  <c r="Z102" i="4"/>
  <c r="AA198" i="4"/>
  <c r="AU198" i="4"/>
  <c r="BB6" i="4"/>
  <c r="AF223" i="4"/>
  <c r="AG223" i="4" s="1"/>
  <c r="BI18" i="4"/>
  <c r="BJ30" i="4"/>
  <c r="BC66" i="4"/>
  <c r="BB102" i="4"/>
  <c r="BI174" i="4"/>
  <c r="CE138" i="4"/>
  <c r="AV6" i="4"/>
  <c r="T30" i="4"/>
  <c r="S90" i="4"/>
  <c r="S138" i="4"/>
  <c r="T162" i="4"/>
  <c r="AA66" i="4"/>
  <c r="AG6" i="4"/>
  <c r="AN90" i="4"/>
  <c r="AN138" i="4"/>
  <c r="AG150" i="4"/>
  <c r="BP54" i="4"/>
  <c r="BB138" i="4"/>
  <c r="BB162" i="4"/>
  <c r="BB210" i="4"/>
  <c r="BW150" i="4"/>
  <c r="AH42" i="4"/>
  <c r="AU66" i="4"/>
  <c r="AN78" i="4"/>
  <c r="AG90" i="4"/>
  <c r="AU162" i="4"/>
  <c r="AN174" i="4"/>
  <c r="BP6" i="4"/>
  <c r="BP30" i="4"/>
  <c r="BP114" i="4"/>
  <c r="BP126" i="4"/>
  <c r="BP138" i="4"/>
  <c r="BP186" i="4"/>
  <c r="BP198" i="4"/>
  <c r="BP210" i="4"/>
  <c r="BW54" i="4"/>
  <c r="BW78" i="4"/>
  <c r="S210" i="4"/>
  <c r="Z30" i="4"/>
  <c r="Z66" i="4"/>
  <c r="AA102" i="4"/>
  <c r="Z114" i="4"/>
  <c r="AU30" i="4"/>
  <c r="AN42" i="4"/>
  <c r="AH114" i="4"/>
  <c r="BQ30" i="4"/>
  <c r="BA223" i="4"/>
  <c r="BB223" i="4" s="1"/>
  <c r="BI42" i="4"/>
  <c r="BC78" i="4"/>
  <c r="BC150" i="4"/>
  <c r="BJ162" i="4"/>
  <c r="BI186" i="4"/>
  <c r="BJ210" i="4"/>
  <c r="BX6" i="4"/>
  <c r="BW42" i="4"/>
  <c r="CE150" i="4"/>
  <c r="CE162" i="4"/>
  <c r="CE174" i="4"/>
  <c r="CE186" i="4"/>
  <c r="AH102" i="4"/>
  <c r="AV126" i="4"/>
  <c r="AO162" i="4"/>
  <c r="AH174" i="4"/>
  <c r="BJ6" i="4"/>
  <c r="BQ66" i="4"/>
  <c r="BJ90" i="4"/>
  <c r="BQ150" i="4"/>
  <c r="BC174" i="4"/>
  <c r="BJ186" i="4"/>
  <c r="CD30" i="4"/>
  <c r="BX54" i="4"/>
  <c r="BX102" i="4"/>
  <c r="BW138" i="4"/>
  <c r="BW174" i="4"/>
  <c r="S54" i="4"/>
  <c r="T90" i="4"/>
  <c r="T174" i="4"/>
  <c r="AA42" i="4"/>
  <c r="AA78" i="4"/>
  <c r="AA138" i="4"/>
  <c r="AA186" i="4"/>
  <c r="AG30" i="4"/>
  <c r="AU54" i="4"/>
  <c r="AH138" i="4"/>
  <c r="AN150" i="4"/>
  <c r="AG162" i="4"/>
  <c r="AU174" i="4"/>
  <c r="AN186" i="4"/>
  <c r="BB18" i="4"/>
  <c r="BQ42" i="4"/>
  <c r="BJ54" i="4"/>
  <c r="BI78" i="4"/>
  <c r="BQ90" i="4"/>
  <c r="BC114" i="4"/>
  <c r="BJ114" i="4"/>
  <c r="BJ126" i="4"/>
  <c r="BI138" i="4"/>
  <c r="BI150" i="4"/>
  <c r="BQ162" i="4"/>
  <c r="BQ174" i="4"/>
  <c r="CE54" i="4"/>
  <c r="CD78" i="4"/>
  <c r="CD90" i="4"/>
  <c r="BX150" i="4"/>
  <c r="BW198" i="4"/>
  <c r="T114" i="4"/>
  <c r="T150" i="4"/>
  <c r="S162" i="4"/>
  <c r="T198" i="4"/>
  <c r="AA54" i="4"/>
  <c r="AA174" i="4"/>
  <c r="AO42" i="4"/>
  <c r="AH54" i="4"/>
  <c r="AV78" i="4"/>
  <c r="AO90" i="4"/>
  <c r="AO102" i="4"/>
  <c r="AV102" i="4"/>
  <c r="AV138" i="4"/>
  <c r="AV174" i="4"/>
  <c r="BC18" i="4"/>
  <c r="BH223" i="4"/>
  <c r="BI223" i="4" s="1"/>
  <c r="BB30" i="4"/>
  <c r="BJ66" i="4"/>
  <c r="BJ78" i="4"/>
  <c r="BC126" i="4"/>
  <c r="BC162" i="4"/>
  <c r="BQ198" i="4"/>
  <c r="CE18" i="4"/>
  <c r="BX66" i="4"/>
  <c r="CE114" i="4"/>
  <c r="BX162" i="4"/>
  <c r="CE210" i="4"/>
  <c r="T6" i="4"/>
  <c r="S66" i="4"/>
  <c r="Z6" i="4"/>
  <c r="Z138" i="4"/>
  <c r="Z150" i="4"/>
  <c r="AH186" i="4"/>
  <c r="BQ6" i="4"/>
  <c r="BQ18" i="4"/>
  <c r="BB54" i="4"/>
  <c r="BQ54" i="4"/>
  <c r="BB66" i="4"/>
  <c r="BP66" i="4"/>
  <c r="BP78" i="4"/>
  <c r="BB90" i="4"/>
  <c r="BP90" i="4"/>
  <c r="BC102" i="4"/>
  <c r="BI102" i="4"/>
  <c r="BQ114" i="4"/>
  <c r="BC138" i="4"/>
  <c r="BJ174" i="4"/>
  <c r="BQ186" i="4"/>
  <c r="BB198" i="4"/>
  <c r="BJ198" i="4"/>
  <c r="BQ210" i="4"/>
  <c r="BW30" i="4"/>
  <c r="CD54" i="4"/>
  <c r="CD66" i="4"/>
  <c r="BW126" i="4"/>
  <c r="CD162" i="4"/>
  <c r="S42" i="4"/>
  <c r="S102" i="4"/>
  <c r="S186" i="4"/>
  <c r="Z90" i="4"/>
  <c r="Z162" i="4"/>
  <c r="AH6" i="4"/>
  <c r="AO6" i="4"/>
  <c r="AU42" i="4"/>
  <c r="AN54" i="4"/>
  <c r="AV90" i="4"/>
  <c r="AU114" i="4"/>
  <c r="AN126" i="4"/>
  <c r="AU210" i="4"/>
  <c r="BC42" i="4"/>
  <c r="BI126" i="4"/>
  <c r="BQ138" i="4"/>
  <c r="BB150" i="4"/>
  <c r="BJ150" i="4"/>
  <c r="BP162" i="4"/>
  <c r="BP174" i="4"/>
  <c r="BC186" i="4"/>
  <c r="BW6" i="4"/>
  <c r="CC223" i="4"/>
  <c r="CD223" i="4" s="1"/>
  <c r="BV223" i="4"/>
  <c r="BW223" i="4" s="1"/>
  <c r="CD42" i="4"/>
  <c r="BW102" i="4"/>
  <c r="CD138" i="4"/>
  <c r="BW18" i="4"/>
  <c r="BW66" i="4"/>
  <c r="BW162" i="4"/>
  <c r="BW186" i="4"/>
  <c r="BW210" i="4"/>
  <c r="BX18" i="4"/>
  <c r="CD18" i="4"/>
  <c r="BX42" i="4"/>
  <c r="BX90" i="4"/>
  <c r="BX114" i="4"/>
  <c r="BX138" i="4"/>
  <c r="BI66" i="4"/>
  <c r="BB78" i="4"/>
  <c r="BP102" i="4"/>
  <c r="BI114" i="4"/>
  <c r="BB126" i="4"/>
  <c r="BP150" i="4"/>
  <c r="BI162" i="4"/>
  <c r="BB174" i="4"/>
  <c r="BI210" i="4"/>
  <c r="BO223" i="4"/>
  <c r="BP223" i="4" s="1"/>
  <c r="BJ18" i="4"/>
  <c r="BP18" i="4"/>
  <c r="BI30" i="4"/>
  <c r="BB42" i="4"/>
  <c r="BB186" i="4"/>
  <c r="AA210" i="4"/>
  <c r="AH18" i="4"/>
  <c r="AM223" i="4"/>
  <c r="AN223" i="4" s="1"/>
  <c r="AH30" i="4"/>
  <c r="AG54" i="4"/>
  <c r="AO54" i="4"/>
  <c r="AV54" i="4"/>
  <c r="AH66" i="4"/>
  <c r="AV66" i="4"/>
  <c r="AO78" i="4"/>
  <c r="AV114" i="4"/>
  <c r="AO126" i="4"/>
  <c r="AG138" i="4"/>
  <c r="AG198" i="4"/>
  <c r="AO198" i="4"/>
  <c r="AV198" i="4"/>
  <c r="AV210" i="4"/>
  <c r="S6" i="4"/>
  <c r="T42" i="4"/>
  <c r="T66" i="4"/>
  <c r="T126" i="4"/>
  <c r="AA114" i="4"/>
  <c r="T78" i="4"/>
  <c r="T210" i="4"/>
  <c r="AA30" i="4"/>
  <c r="AA126" i="4"/>
  <c r="AA150" i="4"/>
  <c r="Z186" i="4"/>
  <c r="Z198" i="4"/>
  <c r="AV42" i="4"/>
  <c r="AO66" i="4"/>
  <c r="AH78" i="4"/>
  <c r="AH90" i="4"/>
  <c r="AU90" i="4"/>
  <c r="AG102" i="4"/>
  <c r="AO114" i="4"/>
  <c r="AH126" i="4"/>
  <c r="AO138" i="4"/>
  <c r="AU138" i="4"/>
  <c r="AH198" i="4"/>
  <c r="AH210" i="4"/>
  <c r="AO210" i="4"/>
  <c r="AA18" i="4"/>
  <c r="AA90" i="4"/>
  <c r="S30" i="4"/>
  <c r="S114" i="4"/>
  <c r="S198" i="4"/>
  <c r="Z78" i="4"/>
  <c r="AA162" i="4"/>
  <c r="AU6" i="4"/>
  <c r="AV18" i="4"/>
  <c r="AO30" i="4"/>
  <c r="AG66" i="4"/>
  <c r="AU78" i="4"/>
  <c r="AU126" i="4"/>
  <c r="AV150" i="4"/>
  <c r="AH162" i="4"/>
  <c r="AV162" i="4"/>
  <c r="AO174" i="4"/>
  <c r="AG186" i="4"/>
  <c r="AV186" i="4"/>
  <c r="AN18" i="4"/>
  <c r="AN66" i="4"/>
  <c r="AG78" i="4"/>
  <c r="AU102" i="4"/>
  <c r="AN114" i="4"/>
  <c r="AG126" i="4"/>
  <c r="AU150" i="4"/>
  <c r="AN162" i="4"/>
  <c r="AG174" i="4"/>
  <c r="AN210" i="4"/>
  <c r="AT223" i="4"/>
  <c r="AU223" i="4" s="1"/>
  <c r="AO18" i="4"/>
  <c r="AU18" i="4"/>
  <c r="AN30" i="4"/>
  <c r="AG42" i="4"/>
  <c r="Z126" i="4"/>
  <c r="Z174" i="4"/>
  <c r="Y223" i="4"/>
  <c r="Z223" i="4" s="1"/>
  <c r="S78" i="4"/>
  <c r="S126" i="4"/>
  <c r="S174" i="4"/>
  <c r="S223" i="4"/>
  <c r="S18" i="4"/>
  <c r="I102" i="4"/>
  <c r="I103" i="4"/>
  <c r="I104" i="4"/>
  <c r="I105" i="4"/>
  <c r="I106" i="4"/>
  <c r="I107" i="4"/>
  <c r="I108" i="4"/>
  <c r="I109" i="4"/>
  <c r="I110" i="4"/>
  <c r="I111" i="4"/>
  <c r="I112" i="4"/>
  <c r="I114" i="4"/>
  <c r="I117" i="4"/>
  <c r="I118" i="4"/>
  <c r="I119" i="4"/>
  <c r="I120" i="4"/>
  <c r="I121" i="4"/>
  <c r="I122" i="4"/>
  <c r="I123" i="4"/>
  <c r="I124" i="4"/>
  <c r="I126" i="4"/>
  <c r="I129" i="4"/>
  <c r="I130" i="4"/>
  <c r="I131" i="4"/>
  <c r="I132" i="4"/>
  <c r="I133" i="4"/>
  <c r="I134" i="4"/>
  <c r="I135" i="4"/>
  <c r="I136" i="4"/>
  <c r="I138" i="4"/>
  <c r="I139" i="4"/>
  <c r="I140" i="4"/>
  <c r="I141" i="4"/>
  <c r="I142" i="4"/>
  <c r="I143" i="4"/>
  <c r="I144" i="4"/>
  <c r="I145" i="4"/>
  <c r="I146" i="4"/>
  <c r="I147" i="4"/>
  <c r="I148" i="4"/>
  <c r="I150" i="4"/>
  <c r="I151" i="4"/>
  <c r="I152" i="4"/>
  <c r="I153" i="4"/>
  <c r="I154" i="4"/>
  <c r="I155" i="4"/>
  <c r="I156" i="4"/>
  <c r="I157" i="4"/>
  <c r="I158" i="4"/>
  <c r="I159" i="4"/>
  <c r="I160" i="4"/>
  <c r="I162" i="4"/>
  <c r="I163" i="4"/>
  <c r="I164" i="4"/>
  <c r="I165" i="4"/>
  <c r="I166" i="4"/>
  <c r="I167" i="4"/>
  <c r="I168" i="4"/>
  <c r="I169" i="4"/>
  <c r="I170" i="4"/>
  <c r="I171" i="4"/>
  <c r="I172" i="4"/>
  <c r="I174" i="4"/>
  <c r="I175" i="4"/>
  <c r="I176" i="4"/>
  <c r="I177" i="4"/>
  <c r="I178" i="4"/>
  <c r="I179" i="4"/>
  <c r="I180" i="4"/>
  <c r="I181" i="4"/>
  <c r="I183" i="4"/>
  <c r="I184" i="4"/>
  <c r="I186" i="4"/>
  <c r="I187" i="4"/>
  <c r="I188" i="4"/>
  <c r="I189" i="4"/>
  <c r="I190" i="4"/>
  <c r="I191" i="4"/>
  <c r="I192" i="4"/>
  <c r="I193" i="4"/>
  <c r="I194" i="4"/>
  <c r="I195" i="4"/>
  <c r="I196" i="4"/>
  <c r="I198" i="4"/>
  <c r="I199" i="4"/>
  <c r="I200" i="4"/>
  <c r="I201" i="4"/>
  <c r="I202" i="4"/>
  <c r="I203" i="4"/>
  <c r="I204" i="4"/>
  <c r="I205" i="4"/>
  <c r="I206" i="4"/>
  <c r="I207" i="4"/>
  <c r="I208" i="4"/>
  <c r="I210" i="4"/>
  <c r="I211" i="4"/>
  <c r="I212" i="4"/>
  <c r="I213" i="4"/>
  <c r="I214" i="4"/>
  <c r="I215" i="4"/>
  <c r="I216" i="4"/>
  <c r="I217" i="4"/>
  <c r="I218" i="4"/>
  <c r="I219" i="4"/>
  <c r="I220" i="4"/>
  <c r="I91" i="4"/>
  <c r="I92" i="4"/>
  <c r="I93" i="4"/>
  <c r="I94" i="4"/>
  <c r="I95" i="4"/>
  <c r="I96" i="4"/>
  <c r="I97" i="4"/>
  <c r="I98" i="4"/>
  <c r="I99" i="4"/>
  <c r="I100" i="4"/>
  <c r="I90" i="4"/>
  <c r="I79" i="4"/>
  <c r="I80" i="4"/>
  <c r="I81" i="4"/>
  <c r="I82" i="4"/>
  <c r="I83" i="4"/>
  <c r="I84" i="4"/>
  <c r="I85" i="4"/>
  <c r="I86" i="4"/>
  <c r="I87" i="4"/>
  <c r="I88" i="4"/>
  <c r="I78" i="4"/>
  <c r="I67" i="4"/>
  <c r="I68" i="4"/>
  <c r="I69" i="4"/>
  <c r="I70" i="4"/>
  <c r="I71" i="4"/>
  <c r="I72" i="4"/>
  <c r="I73" i="4"/>
  <c r="I74" i="4"/>
  <c r="I75" i="4"/>
  <c r="I76" i="4"/>
  <c r="I66" i="4"/>
  <c r="I55" i="4"/>
  <c r="I56" i="4"/>
  <c r="I57" i="4"/>
  <c r="I58" i="4"/>
  <c r="I59" i="4"/>
  <c r="I60" i="4"/>
  <c r="I61" i="4"/>
  <c r="I62" i="4"/>
  <c r="I63" i="4"/>
  <c r="I64" i="4"/>
  <c r="I54" i="4"/>
  <c r="I42" i="4"/>
  <c r="I43" i="4"/>
  <c r="I44" i="4"/>
  <c r="I45" i="4"/>
  <c r="I46" i="4"/>
  <c r="I47" i="4"/>
  <c r="I48" i="4"/>
  <c r="I49" i="4"/>
  <c r="I50" i="4"/>
  <c r="I51" i="4"/>
  <c r="I52" i="4"/>
  <c r="I30" i="4"/>
  <c r="I31" i="4"/>
  <c r="I32" i="4"/>
  <c r="I33" i="4"/>
  <c r="I34" i="4"/>
  <c r="I35" i="4"/>
  <c r="I36" i="4"/>
  <c r="I37" i="4"/>
  <c r="I38" i="4"/>
  <c r="I39" i="4"/>
  <c r="I40" i="4"/>
  <c r="I19" i="4"/>
  <c r="I20" i="4"/>
  <c r="I21" i="4"/>
  <c r="I22" i="4"/>
  <c r="I23" i="4"/>
  <c r="I24" i="4"/>
  <c r="I25" i="4"/>
  <c r="I26" i="4"/>
  <c r="I27" i="4"/>
  <c r="I28" i="4"/>
  <c r="I18" i="4"/>
  <c r="I9" i="4"/>
  <c r="I10" i="4"/>
  <c r="I11" i="4"/>
  <c r="I12" i="4"/>
  <c r="I13" i="4"/>
  <c r="I14" i="4"/>
  <c r="I15" i="4"/>
  <c r="I16" i="4"/>
  <c r="I7" i="4"/>
  <c r="I8" i="4"/>
  <c r="I6" i="4"/>
  <c r="J6" i="4"/>
  <c r="K6" i="4"/>
  <c r="L8" i="33" s="1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L75" i="4"/>
  <c r="M75" i="4"/>
  <c r="L76" i="4"/>
  <c r="M76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M115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M127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9" i="4"/>
  <c r="M139" i="4"/>
  <c r="L140" i="4"/>
  <c r="M140" i="4"/>
  <c r="L141" i="4"/>
  <c r="M141" i="4"/>
  <c r="L142" i="4"/>
  <c r="M142" i="4"/>
  <c r="L143" i="4"/>
  <c r="M143" i="4"/>
  <c r="L144" i="4"/>
  <c r="M144" i="4"/>
  <c r="L145" i="4"/>
  <c r="M145" i="4"/>
  <c r="L146" i="4"/>
  <c r="M146" i="4"/>
  <c r="L147" i="4"/>
  <c r="M147" i="4"/>
  <c r="L148" i="4"/>
  <c r="M148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5" i="4"/>
  <c r="M175" i="4"/>
  <c r="L176" i="4"/>
  <c r="M176" i="4"/>
  <c r="L177" i="4"/>
  <c r="M177" i="4"/>
  <c r="L178" i="4"/>
  <c r="M178" i="4"/>
  <c r="L179" i="4"/>
  <c r="M179" i="4"/>
  <c r="L180" i="4"/>
  <c r="M180" i="4"/>
  <c r="L181" i="4"/>
  <c r="M181" i="4"/>
  <c r="L182" i="4"/>
  <c r="M182" i="4"/>
  <c r="L183" i="4"/>
  <c r="M183" i="4"/>
  <c r="L184" i="4"/>
  <c r="M184" i="4"/>
  <c r="L187" i="4"/>
  <c r="M187" i="4"/>
  <c r="L188" i="4"/>
  <c r="M188" i="4"/>
  <c r="L189" i="4"/>
  <c r="M189" i="4"/>
  <c r="L190" i="4"/>
  <c r="M190" i="4"/>
  <c r="L191" i="4"/>
  <c r="M191" i="4"/>
  <c r="L192" i="4"/>
  <c r="M192" i="4"/>
  <c r="L193" i="4"/>
  <c r="M193" i="4"/>
  <c r="L194" i="4"/>
  <c r="M194" i="4"/>
  <c r="L195" i="4"/>
  <c r="M195" i="4"/>
  <c r="L196" i="4"/>
  <c r="M196" i="4"/>
  <c r="L199" i="4"/>
  <c r="M199" i="4"/>
  <c r="L200" i="4"/>
  <c r="M200" i="4"/>
  <c r="L201" i="4"/>
  <c r="M201" i="4"/>
  <c r="L202" i="4"/>
  <c r="M202" i="4"/>
  <c r="L203" i="4"/>
  <c r="M203" i="4"/>
  <c r="L204" i="4"/>
  <c r="M204" i="4"/>
  <c r="L205" i="4"/>
  <c r="M205" i="4"/>
  <c r="L206" i="4"/>
  <c r="M206" i="4"/>
  <c r="L207" i="4"/>
  <c r="M207" i="4"/>
  <c r="L208" i="4"/>
  <c r="M208" i="4"/>
  <c r="L211" i="4"/>
  <c r="M211" i="4"/>
  <c r="L212" i="4"/>
  <c r="M212" i="4"/>
  <c r="L213" i="4"/>
  <c r="M213" i="4"/>
  <c r="L214" i="4"/>
  <c r="M214" i="4"/>
  <c r="L215" i="4"/>
  <c r="M215" i="4"/>
  <c r="L216" i="4"/>
  <c r="M216" i="4"/>
  <c r="L217" i="4"/>
  <c r="M217" i="4"/>
  <c r="L218" i="4"/>
  <c r="M218" i="4"/>
  <c r="L219" i="4"/>
  <c r="M219" i="4"/>
  <c r="L220" i="4"/>
  <c r="M220" i="4"/>
  <c r="F220" i="4"/>
  <c r="E220" i="4"/>
  <c r="B220" i="4"/>
  <c r="F219" i="4"/>
  <c r="E219" i="4"/>
  <c r="B219" i="4"/>
  <c r="F218" i="4"/>
  <c r="E218" i="4"/>
  <c r="B218" i="4"/>
  <c r="F217" i="4"/>
  <c r="E217" i="4"/>
  <c r="B217" i="4"/>
  <c r="F216" i="4"/>
  <c r="E216" i="4"/>
  <c r="B216" i="4"/>
  <c r="F215" i="4"/>
  <c r="E215" i="4"/>
  <c r="B215" i="4"/>
  <c r="F214" i="4"/>
  <c r="E214" i="4"/>
  <c r="B214" i="4"/>
  <c r="F213" i="4"/>
  <c r="E213" i="4"/>
  <c r="B213" i="4"/>
  <c r="F212" i="4"/>
  <c r="E212" i="4"/>
  <c r="B212" i="4"/>
  <c r="F211" i="4"/>
  <c r="E211" i="4"/>
  <c r="B211" i="4"/>
  <c r="E210" i="4"/>
  <c r="B210" i="4"/>
  <c r="F208" i="4"/>
  <c r="E208" i="4"/>
  <c r="B208" i="4"/>
  <c r="F207" i="4"/>
  <c r="E207" i="4"/>
  <c r="B207" i="4"/>
  <c r="F206" i="4"/>
  <c r="E206" i="4"/>
  <c r="B206" i="4"/>
  <c r="F205" i="4"/>
  <c r="E205" i="4"/>
  <c r="B205" i="4"/>
  <c r="F204" i="4"/>
  <c r="E204" i="4"/>
  <c r="B204" i="4"/>
  <c r="F203" i="4"/>
  <c r="E203" i="4"/>
  <c r="B203" i="4"/>
  <c r="F202" i="4"/>
  <c r="E202" i="4"/>
  <c r="B202" i="4"/>
  <c r="F201" i="4"/>
  <c r="E201" i="4"/>
  <c r="B201" i="4"/>
  <c r="F200" i="4"/>
  <c r="E200" i="4"/>
  <c r="B200" i="4"/>
  <c r="F199" i="4"/>
  <c r="E199" i="4"/>
  <c r="B199" i="4"/>
  <c r="B198" i="4"/>
  <c r="F196" i="4"/>
  <c r="E196" i="4"/>
  <c r="B196" i="4"/>
  <c r="F195" i="4"/>
  <c r="E195" i="4"/>
  <c r="B195" i="4"/>
  <c r="F194" i="4"/>
  <c r="E194" i="4"/>
  <c r="B194" i="4"/>
  <c r="F193" i="4"/>
  <c r="E193" i="4"/>
  <c r="B193" i="4"/>
  <c r="F192" i="4"/>
  <c r="E192" i="4"/>
  <c r="B192" i="4"/>
  <c r="F191" i="4"/>
  <c r="E191" i="4"/>
  <c r="B191" i="4"/>
  <c r="F190" i="4"/>
  <c r="E190" i="4"/>
  <c r="B190" i="4"/>
  <c r="F189" i="4"/>
  <c r="E189" i="4"/>
  <c r="B189" i="4"/>
  <c r="F188" i="4"/>
  <c r="E188" i="4"/>
  <c r="B188" i="4"/>
  <c r="F187" i="4"/>
  <c r="E187" i="4"/>
  <c r="B187" i="4"/>
  <c r="B186" i="4"/>
  <c r="C6" i="4"/>
  <c r="C8" i="33" s="1"/>
  <c r="C6" i="33" s="1"/>
  <c r="E212" i="33" l="1"/>
  <c r="F212" i="33"/>
  <c r="BB4" i="4"/>
  <c r="E176" i="33"/>
  <c r="E152" i="33"/>
  <c r="E128" i="33"/>
  <c r="E56" i="33"/>
  <c r="E140" i="33"/>
  <c r="E92" i="33"/>
  <c r="E32" i="33"/>
  <c r="E116" i="33"/>
  <c r="E68" i="33"/>
  <c r="J8" i="33"/>
  <c r="D8" i="33"/>
  <c r="E104" i="33"/>
  <c r="E188" i="33"/>
  <c r="E44" i="33"/>
  <c r="E80" i="33"/>
  <c r="E164" i="33"/>
  <c r="E20" i="33"/>
  <c r="AG4" i="4"/>
  <c r="AU4" i="4"/>
  <c r="L6" i="4"/>
  <c r="M198" i="4"/>
  <c r="M174" i="4"/>
  <c r="M150" i="4"/>
  <c r="M126" i="4"/>
  <c r="L102" i="4"/>
  <c r="L78" i="4"/>
  <c r="L54" i="4"/>
  <c r="L30" i="4"/>
  <c r="L210" i="4"/>
  <c r="M186" i="4"/>
  <c r="M162" i="4"/>
  <c r="L138" i="4"/>
  <c r="M114" i="4"/>
  <c r="L90" i="4"/>
  <c r="M66" i="4"/>
  <c r="L42" i="4"/>
  <c r="L18" i="4"/>
  <c r="BI4" i="4"/>
  <c r="BW4" i="4"/>
  <c r="CD4" i="4"/>
  <c r="BP4" i="4"/>
  <c r="M210" i="4"/>
  <c r="M138" i="4"/>
  <c r="M102" i="4"/>
  <c r="M90" i="4"/>
  <c r="M78" i="4"/>
  <c r="M54" i="4"/>
  <c r="M42" i="4"/>
  <c r="M30" i="4"/>
  <c r="M18" i="4"/>
  <c r="M6" i="4"/>
  <c r="F210" i="4"/>
  <c r="L198" i="4"/>
  <c r="L186" i="4"/>
  <c r="L174" i="4"/>
  <c r="L162" i="4"/>
  <c r="L150" i="4"/>
  <c r="L126" i="4"/>
  <c r="L114" i="4"/>
  <c r="L66" i="4"/>
  <c r="AN4" i="4"/>
  <c r="F198" i="4"/>
  <c r="E186" i="4"/>
  <c r="Z4" i="4"/>
  <c r="S4" i="4"/>
  <c r="K223" i="4"/>
  <c r="L223" i="4" s="1"/>
  <c r="F186" i="4"/>
  <c r="E198" i="4"/>
  <c r="E6" i="4"/>
  <c r="E8" i="33" l="1"/>
  <c r="D6" i="33"/>
  <c r="E6" i="33" s="1"/>
  <c r="F8" i="33"/>
  <c r="L4" i="4"/>
  <c r="E11" i="4" l="1"/>
  <c r="B174" i="4"/>
  <c r="B150" i="4"/>
  <c r="F184" i="4"/>
  <c r="E184" i="4"/>
  <c r="B184" i="4"/>
  <c r="B183" i="4"/>
  <c r="B182" i="4"/>
  <c r="F181" i="4"/>
  <c r="E181" i="4"/>
  <c r="B181" i="4"/>
  <c r="F180" i="4"/>
  <c r="E180" i="4"/>
  <c r="B180" i="4"/>
  <c r="B179" i="4"/>
  <c r="B178" i="4"/>
  <c r="F177" i="4"/>
  <c r="E177" i="4"/>
  <c r="B177" i="4"/>
  <c r="F176" i="4"/>
  <c r="E176" i="4"/>
  <c r="B176" i="4"/>
  <c r="B175" i="4"/>
  <c r="B172" i="4"/>
  <c r="F171" i="4"/>
  <c r="E171" i="4"/>
  <c r="B171" i="4"/>
  <c r="F170" i="4"/>
  <c r="E170" i="4"/>
  <c r="B170" i="4"/>
  <c r="B169" i="4"/>
  <c r="B168" i="4"/>
  <c r="F167" i="4"/>
  <c r="E167" i="4"/>
  <c r="B167" i="4"/>
  <c r="B166" i="4"/>
  <c r="B165" i="4"/>
  <c r="B164" i="4"/>
  <c r="F163" i="4"/>
  <c r="E163" i="4"/>
  <c r="B163" i="4"/>
  <c r="F160" i="4"/>
  <c r="E160" i="4"/>
  <c r="B160" i="4"/>
  <c r="B159" i="4"/>
  <c r="B158" i="4"/>
  <c r="F157" i="4"/>
  <c r="E157" i="4"/>
  <c r="B157" i="4"/>
  <c r="F156" i="4"/>
  <c r="E156" i="4"/>
  <c r="B156" i="4"/>
  <c r="B155" i="4"/>
  <c r="B154" i="4"/>
  <c r="F153" i="4"/>
  <c r="E153" i="4"/>
  <c r="B153" i="4"/>
  <c r="F152" i="4"/>
  <c r="E152" i="4"/>
  <c r="B152" i="4"/>
  <c r="B151" i="4"/>
  <c r="B147" i="4"/>
  <c r="B148" i="4"/>
  <c r="B133" i="4"/>
  <c r="B134" i="4"/>
  <c r="B135" i="4"/>
  <c r="B136" i="4"/>
  <c r="B123" i="4"/>
  <c r="B124" i="4"/>
  <c r="B111" i="4"/>
  <c r="B112" i="4"/>
  <c r="B97" i="4"/>
  <c r="B98" i="4"/>
  <c r="B99" i="4"/>
  <c r="B100" i="4"/>
  <c r="B84" i="4"/>
  <c r="B85" i="4"/>
  <c r="B86" i="4"/>
  <c r="B87" i="4"/>
  <c r="B88" i="4"/>
  <c r="B72" i="4"/>
  <c r="B73" i="4"/>
  <c r="B74" i="4"/>
  <c r="B75" i="4"/>
  <c r="B76" i="4"/>
  <c r="B59" i="4"/>
  <c r="B60" i="4"/>
  <c r="B61" i="4"/>
  <c r="B62" i="4"/>
  <c r="B63" i="4"/>
  <c r="B64" i="4"/>
  <c r="B48" i="4"/>
  <c r="B49" i="4"/>
  <c r="B50" i="4"/>
  <c r="B51" i="4"/>
  <c r="B52" i="4"/>
  <c r="B39" i="4"/>
  <c r="B40" i="4"/>
  <c r="B12" i="4"/>
  <c r="B13" i="4"/>
  <c r="B14" i="4"/>
  <c r="B15" i="4"/>
  <c r="B16" i="4"/>
  <c r="B146" i="4"/>
  <c r="B145" i="4"/>
  <c r="B144" i="4"/>
  <c r="B143" i="4"/>
  <c r="B142" i="4"/>
  <c r="B141" i="4"/>
  <c r="B140" i="4"/>
  <c r="B139" i="4"/>
  <c r="B138" i="4"/>
  <c r="B132" i="4"/>
  <c r="B131" i="4"/>
  <c r="B130" i="4"/>
  <c r="B129" i="4"/>
  <c r="B128" i="4"/>
  <c r="B127" i="4"/>
  <c r="B126" i="4"/>
  <c r="B122" i="4"/>
  <c r="B121" i="4"/>
  <c r="B120" i="4"/>
  <c r="B119" i="4"/>
  <c r="B118" i="4"/>
  <c r="B117" i="4"/>
  <c r="B116" i="4"/>
  <c r="B115" i="4"/>
  <c r="B114" i="4"/>
  <c r="B110" i="4"/>
  <c r="B109" i="4"/>
  <c r="B108" i="4"/>
  <c r="B107" i="4"/>
  <c r="B106" i="4"/>
  <c r="B105" i="4"/>
  <c r="B104" i="4"/>
  <c r="B103" i="4"/>
  <c r="B102" i="4"/>
  <c r="B96" i="4"/>
  <c r="B95" i="4"/>
  <c r="B94" i="4"/>
  <c r="B93" i="4"/>
  <c r="B92" i="4"/>
  <c r="B91" i="4"/>
  <c r="B90" i="4"/>
  <c r="B83" i="4"/>
  <c r="B82" i="4"/>
  <c r="B81" i="4"/>
  <c r="B80" i="4"/>
  <c r="B79" i="4"/>
  <c r="B78" i="4"/>
  <c r="B71" i="4"/>
  <c r="B70" i="4"/>
  <c r="B69" i="4"/>
  <c r="B68" i="4"/>
  <c r="B67" i="4"/>
  <c r="B66" i="4"/>
  <c r="B58" i="4"/>
  <c r="B57" i="4"/>
  <c r="B56" i="4"/>
  <c r="B55" i="4"/>
  <c r="B54" i="4"/>
  <c r="B47" i="4"/>
  <c r="B46" i="4"/>
  <c r="B45" i="4"/>
  <c r="B44" i="4"/>
  <c r="B43" i="4"/>
  <c r="B42" i="4"/>
  <c r="B38" i="4"/>
  <c r="B37" i="4"/>
  <c r="B36" i="4"/>
  <c r="B35" i="4"/>
  <c r="B34" i="4"/>
  <c r="B33" i="4"/>
  <c r="B32" i="4"/>
  <c r="B31" i="4"/>
  <c r="B30" i="4"/>
  <c r="B28" i="4"/>
  <c r="B27" i="4"/>
  <c r="B26" i="4"/>
  <c r="B25" i="4"/>
  <c r="B24" i="4"/>
  <c r="B23" i="4"/>
  <c r="B22" i="4"/>
  <c r="B21" i="4"/>
  <c r="B20" i="4"/>
  <c r="B19" i="4"/>
  <c r="B18" i="4"/>
  <c r="B11" i="4"/>
  <c r="B10" i="4"/>
  <c r="B9" i="4"/>
  <c r="B8" i="4"/>
  <c r="B7" i="4"/>
  <c r="E146" i="4"/>
  <c r="E142" i="4"/>
  <c r="E132" i="4"/>
  <c r="E122" i="4"/>
  <c r="E118" i="4"/>
  <c r="E104" i="4"/>
  <c r="F146" i="4"/>
  <c r="F142" i="4"/>
  <c r="F132" i="4"/>
  <c r="F122" i="4"/>
  <c r="F118" i="4"/>
  <c r="F104" i="4"/>
  <c r="E7" i="4" l="1"/>
  <c r="F7" i="4"/>
  <c r="E70" i="4"/>
  <c r="E80" i="4"/>
  <c r="F80" i="4"/>
  <c r="F94" i="4"/>
  <c r="E112" i="4"/>
  <c r="F108" i="4"/>
  <c r="E15" i="4"/>
  <c r="F15" i="4"/>
  <c r="E131" i="4"/>
  <c r="E135" i="4"/>
  <c r="F147" i="4"/>
  <c r="E147" i="4"/>
  <c r="E139" i="4"/>
  <c r="E143" i="4"/>
  <c r="F139" i="4"/>
  <c r="F143" i="4"/>
  <c r="E22" i="4"/>
  <c r="F74" i="4"/>
  <c r="F98" i="4"/>
  <c r="E26" i="4"/>
  <c r="E136" i="4"/>
  <c r="F26" i="4"/>
  <c r="F22" i="4"/>
  <c r="F32" i="4"/>
  <c r="F36" i="4"/>
  <c r="E32" i="4"/>
  <c r="E50" i="4"/>
  <c r="E98" i="4"/>
  <c r="E36" i="4"/>
  <c r="F64" i="4"/>
  <c r="E74" i="4"/>
  <c r="F112" i="4"/>
  <c r="F46" i="4"/>
  <c r="F56" i="4"/>
  <c r="E46" i="4"/>
  <c r="F60" i="4"/>
  <c r="F88" i="4"/>
  <c r="F70" i="4"/>
  <c r="E56" i="4"/>
  <c r="F84" i="4"/>
  <c r="E94" i="4"/>
  <c r="F40" i="4"/>
  <c r="F136" i="4"/>
  <c r="E108" i="4"/>
  <c r="E40" i="4"/>
  <c r="E60" i="4"/>
  <c r="E84" i="4"/>
  <c r="F50" i="4"/>
  <c r="E64" i="4"/>
  <c r="E88" i="4"/>
  <c r="E107" i="4"/>
  <c r="F179" i="4"/>
  <c r="F140" i="4"/>
  <c r="F168" i="4"/>
  <c r="E158" i="4"/>
  <c r="E178" i="4"/>
  <c r="F28" i="4"/>
  <c r="F134" i="4"/>
  <c r="F100" i="4"/>
  <c r="F48" i="4"/>
  <c r="F14" i="4"/>
  <c r="E82" i="4"/>
  <c r="E92" i="4"/>
  <c r="E14" i="4"/>
  <c r="E182" i="4"/>
  <c r="F182" i="4"/>
  <c r="F130" i="4"/>
  <c r="E96" i="4"/>
  <c r="E106" i="4"/>
  <c r="E168" i="4"/>
  <c r="F75" i="4"/>
  <c r="E47" i="4"/>
  <c r="F178" i="4"/>
  <c r="F82" i="4"/>
  <c r="F144" i="4"/>
  <c r="F92" i="4"/>
  <c r="E72" i="4"/>
  <c r="E124" i="4"/>
  <c r="F96" i="4"/>
  <c r="E76" i="4"/>
  <c r="E130" i="4"/>
  <c r="E164" i="4"/>
  <c r="E134" i="4"/>
  <c r="F24" i="4"/>
  <c r="F164" i="4"/>
  <c r="F86" i="4"/>
  <c r="F52" i="4"/>
  <c r="F106" i="4"/>
  <c r="F148" i="4"/>
  <c r="E28" i="4"/>
  <c r="E140" i="4"/>
  <c r="E144" i="4"/>
  <c r="F158" i="4"/>
  <c r="F34" i="4"/>
  <c r="F110" i="4"/>
  <c r="E62" i="4"/>
  <c r="E100" i="4"/>
  <c r="E154" i="4"/>
  <c r="F38" i="4"/>
  <c r="E38" i="4"/>
  <c r="F154" i="4"/>
  <c r="E44" i="4"/>
  <c r="F76" i="4"/>
  <c r="E34" i="4"/>
  <c r="F10" i="4"/>
  <c r="F120" i="4"/>
  <c r="E48" i="4"/>
  <c r="E20" i="4"/>
  <c r="F20" i="4"/>
  <c r="F58" i="4"/>
  <c r="E120" i="4"/>
  <c r="E52" i="4"/>
  <c r="F72" i="4"/>
  <c r="F124" i="4"/>
  <c r="F68" i="4"/>
  <c r="E58" i="4"/>
  <c r="E172" i="4"/>
  <c r="E68" i="4"/>
  <c r="F62" i="4"/>
  <c r="E86" i="4"/>
  <c r="E148" i="4"/>
  <c r="F172" i="4"/>
  <c r="E10" i="4"/>
  <c r="F44" i="4"/>
  <c r="E110" i="4"/>
  <c r="E24" i="4"/>
  <c r="E133" i="4"/>
  <c r="F47" i="4"/>
  <c r="F27" i="4"/>
  <c r="F67" i="4"/>
  <c r="F109" i="4"/>
  <c r="E109" i="4"/>
  <c r="F51" i="4"/>
  <c r="E123" i="4"/>
  <c r="E27" i="4"/>
  <c r="E67" i="4"/>
  <c r="E85" i="4"/>
  <c r="E105" i="4"/>
  <c r="E57" i="4"/>
  <c r="F57" i="4"/>
  <c r="E9" i="4"/>
  <c r="F71" i="4"/>
  <c r="E33" i="4"/>
  <c r="F123" i="4"/>
  <c r="F9" i="4"/>
  <c r="F33" i="4"/>
  <c r="E81" i="4"/>
  <c r="F105" i="4"/>
  <c r="F81" i="4"/>
  <c r="F119" i="4"/>
  <c r="E119" i="4"/>
  <c r="E13" i="4"/>
  <c r="E75" i="4"/>
  <c r="F99" i="4"/>
  <c r="F13" i="4"/>
  <c r="E91" i="4"/>
  <c r="E61" i="4"/>
  <c r="E99" i="4"/>
  <c r="F61" i="4"/>
  <c r="E71" i="4"/>
  <c r="E37" i="4"/>
  <c r="E43" i="4"/>
  <c r="F133" i="4"/>
  <c r="F37" i="4"/>
  <c r="F91" i="4"/>
  <c r="F43" i="4"/>
  <c r="F129" i="4"/>
  <c r="E95" i="4"/>
  <c r="E129" i="4"/>
  <c r="F85" i="4"/>
  <c r="F95" i="4"/>
  <c r="E51" i="4"/>
  <c r="E8" i="4"/>
  <c r="F8" i="4"/>
  <c r="F16" i="4"/>
  <c r="F12" i="4"/>
  <c r="E16" i="4"/>
  <c r="E12" i="4"/>
  <c r="F87" i="4"/>
  <c r="F55" i="4"/>
  <c r="E79" i="4"/>
  <c r="F97" i="4"/>
  <c r="E159" i="4"/>
  <c r="F78" i="4"/>
  <c r="F49" i="4"/>
  <c r="F159" i="4"/>
  <c r="F66" i="4"/>
  <c r="F31" i="4"/>
  <c r="F93" i="4"/>
  <c r="F117" i="4"/>
  <c r="F141" i="4"/>
  <c r="F59" i="4"/>
  <c r="F73" i="4"/>
  <c r="E175" i="4"/>
  <c r="E141" i="4"/>
  <c r="F175" i="4"/>
  <c r="E45" i="4"/>
  <c r="E83" i="4"/>
  <c r="F135" i="4"/>
  <c r="E155" i="4"/>
  <c r="E117" i="4"/>
  <c r="E97" i="4"/>
  <c r="F155" i="4"/>
  <c r="F150" i="4"/>
  <c r="F35" i="4"/>
  <c r="F69" i="4"/>
  <c r="F121" i="4"/>
  <c r="F145" i="4"/>
  <c r="E169" i="4"/>
  <c r="E55" i="4"/>
  <c r="E93" i="4"/>
  <c r="E145" i="4"/>
  <c r="F169" i="4"/>
  <c r="F103" i="4"/>
  <c r="E151" i="4"/>
  <c r="F79" i="4"/>
  <c r="E121" i="4"/>
  <c r="E49" i="4"/>
  <c r="E59" i="4"/>
  <c r="F151" i="4"/>
  <c r="E73" i="4"/>
  <c r="F111" i="4"/>
  <c r="E183" i="4"/>
  <c r="E25" i="4"/>
  <c r="E31" i="4"/>
  <c r="F25" i="4"/>
  <c r="E103" i="4"/>
  <c r="E87" i="4"/>
  <c r="F183" i="4"/>
  <c r="E165" i="4"/>
  <c r="F45" i="4"/>
  <c r="F107" i="4"/>
  <c r="F83" i="4"/>
  <c r="E69" i="4"/>
  <c r="E63" i="4"/>
  <c r="E111" i="4"/>
  <c r="F165" i="4"/>
  <c r="F131" i="4"/>
  <c r="E35" i="4"/>
  <c r="F63" i="4"/>
  <c r="E179" i="4"/>
  <c r="F21" i="4"/>
  <c r="E19" i="4"/>
  <c r="F23" i="4"/>
  <c r="F11" i="4"/>
  <c r="F19" i="4"/>
  <c r="E21" i="4"/>
  <c r="E23" i="4"/>
  <c r="F39" i="4"/>
  <c r="E39" i="4"/>
  <c r="E166" i="4"/>
  <c r="F166" i="4"/>
  <c r="E90" i="4" l="1"/>
  <c r="F90" i="4"/>
  <c r="E150" i="4"/>
  <c r="E42" i="4"/>
  <c r="F42" i="4"/>
  <c r="E78" i="4"/>
  <c r="F174" i="4"/>
  <c r="E114" i="4"/>
  <c r="F114" i="4"/>
  <c r="F54" i="4"/>
  <c r="E54" i="4"/>
  <c r="E138" i="4"/>
  <c r="F102" i="4"/>
  <c r="E102" i="4"/>
  <c r="F138" i="4"/>
  <c r="E66" i="4"/>
  <c r="E174" i="4"/>
  <c r="F126" i="4"/>
  <c r="E126" i="4"/>
  <c r="E162" i="4"/>
  <c r="E18" i="4"/>
  <c r="F18" i="4"/>
  <c r="F30" i="4"/>
  <c r="E30" i="4"/>
  <c r="F162" i="4"/>
  <c r="F6" i="4"/>
  <c r="D223" i="4"/>
  <c r="E223" i="4" s="1"/>
  <c r="E4" i="4" l="1"/>
</calcChain>
</file>

<file path=xl/sharedStrings.xml><?xml version="1.0" encoding="utf-8"?>
<sst xmlns="http://schemas.openxmlformats.org/spreadsheetml/2006/main" count="434" uniqueCount="174">
  <si>
    <t>Kategoria</t>
  </si>
  <si>
    <t>Wydatki</t>
  </si>
  <si>
    <t xml:space="preserve"> </t>
  </si>
  <si>
    <t>SUMA</t>
  </si>
  <si>
    <t>Komentarz</t>
  </si>
  <si>
    <t>Suma wydatków dziennych:</t>
  </si>
  <si>
    <t>Różnica</t>
  </si>
  <si>
    <t>Planowane wydatki</t>
  </si>
  <si>
    <t>Rzeczywiste wydatki</t>
  </si>
  <si>
    <t>SUMA:</t>
  </si>
  <si>
    <t>Stopień realizacji</t>
  </si>
  <si>
    <t>budżetu</t>
  </si>
  <si>
    <t>ŚREDNIO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</si>
  <si>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</si>
  <si>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</si>
  <si>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</si>
  <si>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</si>
  <si>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</si>
  <si>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</si>
  <si>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</si>
  <si>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</si>
  <si>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</si>
  <si>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</si>
  <si>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</si>
  <si>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</si>
  <si>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PODSUMOWANIE ROCZNE</t>
  </si>
  <si>
    <t>Wydatki w poszczególnych miesiącach</t>
  </si>
  <si>
    <t>Liczba miesięcy</t>
  </si>
  <si>
    <t>Wydatki styczeń</t>
  </si>
  <si>
    <t>Wydatki luty</t>
  </si>
  <si>
    <t>Wydatki marzec</t>
  </si>
  <si>
    <t>Wydatki kwiecień</t>
  </si>
  <si>
    <t>Wydatki maj</t>
  </si>
  <si>
    <t>Wydatki czerwiec</t>
  </si>
  <si>
    <t>Wydatki lipiec</t>
  </si>
  <si>
    <t>Wydatki sierpień</t>
  </si>
  <si>
    <t>Wydatki wrzesień</t>
  </si>
  <si>
    <t>Wydatki listopad</t>
  </si>
  <si>
    <r>
      <t xml:space="preserve">Wydatki </t>
    </r>
    <r>
      <rPr>
        <b/>
        <sz val="18"/>
        <rFont val="Calibri (Tekst podstawowy)"/>
        <charset val="238"/>
      </rPr>
      <t>październik</t>
    </r>
  </si>
  <si>
    <r>
      <t xml:space="preserve">Wydatki </t>
    </r>
    <r>
      <rPr>
        <b/>
        <sz val="18"/>
        <rFont val="Calibri (Tekst podstawowy)"/>
        <charset val="238"/>
      </rPr>
      <t>grudzień</t>
    </r>
  </si>
  <si>
    <t>&lt;&lt;&lt;&lt;-----  wstaw liczbę miesięcy, z których będzie liczona średnia (tyle ile minęło w danym roku)</t>
  </si>
  <si>
    <t>Koszty związane z lokalem</t>
  </si>
  <si>
    <t xml:space="preserve">zakup lub wynajęcie lokalu (np. rata kredytu, kaucja lub czynsz) </t>
  </si>
  <si>
    <t xml:space="preserve">zakupy związane z lokalem (np. środki czystości) </t>
  </si>
  <si>
    <t>woda i kanalizacja</t>
  </si>
  <si>
    <t>prąd</t>
  </si>
  <si>
    <t>ogrzewanie</t>
  </si>
  <si>
    <t xml:space="preserve">wywóz odpadów komunalnych </t>
  </si>
  <si>
    <t xml:space="preserve">wywóz odpadów medycznych (jeśli dotyczy) </t>
  </si>
  <si>
    <t>inne</t>
  </si>
  <si>
    <t>inne (np. ochrona i monitoring)</t>
  </si>
  <si>
    <t>Kosmetyki i sprzęt</t>
  </si>
  <si>
    <t>amortyzacja sprzętu</t>
  </si>
  <si>
    <t xml:space="preserve">serwis sprzętu </t>
  </si>
  <si>
    <t>rata kredytu na zakup sprzętu</t>
  </si>
  <si>
    <t>rata leasingu sprzętu (jeśli masz leasing)</t>
  </si>
  <si>
    <t xml:space="preserve">opłata za wynajem sprzętu (jeśli wynajmujesz) </t>
  </si>
  <si>
    <t>zakup sprzętu (jeśli kupujesz sprzęt)</t>
  </si>
  <si>
    <t xml:space="preserve">kosmetyki do gabinetu/pielęgnacji domowej </t>
  </si>
  <si>
    <t>remont/dostosowanie lokalu (np. doprowadzenie wody)</t>
  </si>
  <si>
    <t xml:space="preserve">przeglądy (np. instalacji), cyklincze remonty (np. malowanie ścian)  </t>
  </si>
  <si>
    <t xml:space="preserve">abonament RTV, ZAIKS, płyty z muzyką itd. </t>
  </si>
  <si>
    <t xml:space="preserve">woda dla klientek i pracowników </t>
  </si>
  <si>
    <t xml:space="preserve">ekspres do kawy (jeśli chcesz kupić) </t>
  </si>
  <si>
    <t xml:space="preserve">kawa, herbata, mleko, cukier – dla klientek i pracowników </t>
  </si>
  <si>
    <t xml:space="preserve">przekąski dla klientek i pracowników  </t>
  </si>
  <si>
    <t xml:space="preserve">naczynia jednorazowe </t>
  </si>
  <si>
    <t xml:space="preserve">naczynia wielorazowe </t>
  </si>
  <si>
    <t xml:space="preserve">dekoracja witryny </t>
  </si>
  <si>
    <t>dekoracje w gabinecie (np. obrazy, wazony)</t>
  </si>
  <si>
    <t>Atmosfera i wizerunek gabinetu</t>
  </si>
  <si>
    <t xml:space="preserve">Utrzymanie czystości </t>
  </si>
  <si>
    <t xml:space="preserve">środki do sprzątania </t>
  </si>
  <si>
    <t xml:space="preserve">akcesoria do sprzątania (np. mop, wiadro) </t>
  </si>
  <si>
    <t xml:space="preserve">ręczniki jednorazowe </t>
  </si>
  <si>
    <t xml:space="preserve">papier toaletowy </t>
  </si>
  <si>
    <t xml:space="preserve">mydło w płynie </t>
  </si>
  <si>
    <t>środki do prania</t>
  </si>
  <si>
    <t>opłata za pralnię (jeśli korzystasz z usług pralni)</t>
  </si>
  <si>
    <t>.</t>
  </si>
  <si>
    <t xml:space="preserve">środki do dezynfekcji </t>
  </si>
  <si>
    <t>Dezynfekcja i sterylizacja</t>
  </si>
  <si>
    <t xml:space="preserve">akcesoria do dezynfekcji (np. wanienka) </t>
  </si>
  <si>
    <t xml:space="preserve">zakup autoklawu (jeśli chcesz mieć własny) </t>
  </si>
  <si>
    <t>serwis i badania autoklawu</t>
  </si>
  <si>
    <t xml:space="preserve">amortyzacja autoklawu </t>
  </si>
  <si>
    <t>akcesoria do sterylizacji</t>
  </si>
  <si>
    <t xml:space="preserve">opłata za sterylizację na zewnątrz (jeśli sterylizujesz u kogoś) </t>
  </si>
  <si>
    <t>Produkty i akcesoria jednorazowe</t>
  </si>
  <si>
    <t>podkłady</t>
  </si>
  <si>
    <t>wzierniki</t>
  </si>
  <si>
    <t>cytologia (np. szczoteczki, szkiełka)</t>
  </si>
  <si>
    <t>USG (np. papier, czyszczenie głowic, osłonki)</t>
  </si>
  <si>
    <t>spódniczki, klapki, fartuchy</t>
  </si>
  <si>
    <t>maseczki, przyłbice, gogle</t>
  </si>
  <si>
    <t>rękawice</t>
  </si>
  <si>
    <t>Opłaty związane z finansami</t>
  </si>
  <si>
    <t xml:space="preserve">zakup i serwis kasy fiskalnej </t>
  </si>
  <si>
    <t xml:space="preserve">rolki do paragonów/terminala </t>
  </si>
  <si>
    <t xml:space="preserve">prowizje od płatności kartą </t>
  </si>
  <si>
    <t xml:space="preserve">opłaty bankowe za konto firmowe </t>
  </si>
  <si>
    <t xml:space="preserve">opłaty za przelewy </t>
  </si>
  <si>
    <t xml:space="preserve">opłaty za kartę firmową </t>
  </si>
  <si>
    <t>Okazjonalne lub jednorazowe zakupy</t>
  </si>
  <si>
    <t>materiały biurowe</t>
  </si>
  <si>
    <t>sprzęt AGD</t>
  </si>
  <si>
    <t>komputery, telefony, tablety</t>
  </si>
  <si>
    <t>drukarki, ksera</t>
  </si>
  <si>
    <t>szklanki, filiżanki, kubki, naczynia i sztućce</t>
  </si>
  <si>
    <t>pojemniki na odpady</t>
  </si>
  <si>
    <t>Edukacja oraz rozwój</t>
  </si>
  <si>
    <t xml:space="preserve">czasopisma branżowe </t>
  </si>
  <si>
    <t>ksiązki i e-booki</t>
  </si>
  <si>
    <t>szkolenia</t>
  </si>
  <si>
    <t>bilety na targi, konferencje, kongresy itp.</t>
  </si>
  <si>
    <t xml:space="preserve">koszty dojazdu, noclegu i wyżywienia związane z wyjazdami </t>
  </si>
  <si>
    <t>Usługi zewnętrznych firm</t>
  </si>
  <si>
    <t xml:space="preserve">księgowość </t>
  </si>
  <si>
    <t xml:space="preserve">obsługa BHP </t>
  </si>
  <si>
    <t>porady prawne</t>
  </si>
  <si>
    <t xml:space="preserve">pomoc informatyczna </t>
  </si>
  <si>
    <t xml:space="preserve">usługi marketingowe  </t>
  </si>
  <si>
    <t xml:space="preserve">firma sprzątająca </t>
  </si>
  <si>
    <t>Ubezpieczenia</t>
  </si>
  <si>
    <t>ubezpieczenie lokalu</t>
  </si>
  <si>
    <t xml:space="preserve">ubezpieczenie sprzętu </t>
  </si>
  <si>
    <t xml:space="preserve">OC właściciela </t>
  </si>
  <si>
    <t xml:space="preserve">OC pracowników </t>
  </si>
  <si>
    <t xml:space="preserve">ubezpieczenie auta (jeśli posiadasz auto firmowe) </t>
  </si>
  <si>
    <t>Wynagrodzenia</t>
  </si>
  <si>
    <t>wynagrodzenie własne</t>
  </si>
  <si>
    <t xml:space="preserve">stałe wynagrodzenia pracowników </t>
  </si>
  <si>
    <t>prowizje i premie pracowników</t>
  </si>
  <si>
    <t xml:space="preserve">fundusz inwestycyjny, poduszka bezpieczeństwa </t>
  </si>
  <si>
    <t>Komunikacja z klientkami</t>
  </si>
  <si>
    <t>program do wysyłki newslettera</t>
  </si>
  <si>
    <t>program do wysyłki smsów</t>
  </si>
  <si>
    <t xml:space="preserve">program do zarządzania gabinetem </t>
  </si>
  <si>
    <t>abonament za telefon</t>
  </si>
  <si>
    <t>abonament za intertnet</t>
  </si>
  <si>
    <t>Marketing gabinetu</t>
  </si>
  <si>
    <t>usługi grafika, fotografa, copywritera</t>
  </si>
  <si>
    <t>reklama w prasie, radiu, telewizji i internecie</t>
  </si>
  <si>
    <t>stworzenie strony internetowej</t>
  </si>
  <si>
    <t>opłata za domenę i serwer</t>
  </si>
  <si>
    <t>dekoracje okolicznościowe</t>
  </si>
  <si>
    <t>opakowania (np. vouchery) oraz prezenty dla klientek (np. świąteczne)</t>
  </si>
  <si>
    <t>koszty związane z sezonowymi obniżkami cen</t>
  </si>
  <si>
    <t xml:space="preserve">koszty związane z programami lojalnościowymi </t>
  </si>
  <si>
    <t>Pozostałe wydatki związane z pracownikami</t>
  </si>
  <si>
    <t>koszt rekrutacji (np. opłaty za zamieszczanie ogłoszeń)</t>
  </si>
  <si>
    <t xml:space="preserve">badania lekarskie i testy laboratoryjne </t>
  </si>
  <si>
    <t xml:space="preserve">odzież i obuwie robocze  </t>
  </si>
  <si>
    <t>dodatkowe bonusy (np. karta multisport)</t>
  </si>
  <si>
    <t>upominki (urodziny, święta)</t>
  </si>
  <si>
    <t xml:space="preserve">spotkania integracyjne (np. wigilia firmowa) </t>
  </si>
  <si>
    <t>Podatki</t>
  </si>
  <si>
    <t>VAT</t>
  </si>
  <si>
    <t xml:space="preserve">ZUS właściciela </t>
  </si>
  <si>
    <t>ZUS pracowników</t>
  </si>
  <si>
    <t>podatki od wynagrodzeń</t>
  </si>
  <si>
    <t xml:space="preserve">podatek od dochodu gabinetu </t>
  </si>
  <si>
    <t>Nieprzewidziane sytuacje</t>
  </si>
  <si>
    <t xml:space="preserve">naprawa sprzętu, który uległ awarii </t>
  </si>
  <si>
    <t xml:space="preserve">zwolnienia lekarskie właściciela i pracowników </t>
  </si>
  <si>
    <t xml:space="preserve">pozew od klientki </t>
  </si>
  <si>
    <t>likwidacja skutków zdarzeń losowych</t>
  </si>
  <si>
    <t xml:space="preserve">kara nałożona przez organy państwowe </t>
  </si>
  <si>
    <t xml:space="preserve">koszty związane z wdrażaniem nowych przepisów (np. z RODO) </t>
  </si>
  <si>
    <t>Inne</t>
  </si>
  <si>
    <t>utrzymanie samochodu służbowego</t>
  </si>
  <si>
    <t>zakup terminala/opłata za dzierżawę</t>
  </si>
  <si>
    <t xml:space="preserve">zakup mebli zabiegowych (np. łóżko, krzesło, pomocnik itd.) </t>
  </si>
  <si>
    <t xml:space="preserve">akcesoria niezbędne do wykonania zabiegu (np. rękawice jednorazowe)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</si>
</sst>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_);[Red]\(#,##0.00\ &quot;zł&quot;\)"/>
    <numFmt numFmtId="165" formatCode="_-* #,##0_-;\-* #,##0_-;_-* &quot;-&quot;??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 (Tekst podstawowy)"/>
    </font>
    <font>
      <b/>
      <sz val="11"/>
      <color theme="1"/>
      <name val="Calibri (Tekst podstawowy)"/>
    </font>
    <font>
      <b/>
      <sz val="14"/>
      <color theme="1"/>
      <name val="Calibri (Tekst podstawowy)"/>
    </font>
    <font>
      <b/>
      <sz val="12"/>
      <color theme="0"/>
      <name val="Calibri (Tekst podstawowy)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 (Tekst podstawowy)"/>
      <charset val="238"/>
    </font>
    <font>
      <b/>
      <sz val="18"/>
      <color theme="1"/>
      <name val="Calibri (Tekst podstawowy)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 (Tekst podstawowy)"/>
      <charset val="238"/>
    </font>
    <font>
      <b/>
      <sz val="11"/>
      <name val="Calibri (Tekst podstawowy)"/>
    </font>
    <font>
      <b/>
      <sz val="12"/>
      <name val="Calibri (Tekst podstawowy)"/>
    </font>
    <font>
      <sz val="20"/>
      <color theme="0"/>
      <name val="Calibri"/>
      <family val="2"/>
      <charset val="238"/>
      <scheme val="minor"/>
    </font>
    <font>
      <b/>
      <sz val="11"/>
      <color theme="1"/>
      <name val="Calibri (Tekst podstawowy)"/>
      <charset val="238"/>
    </font>
    <font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2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8" fontId="0" fillId="0" borderId="0" xfId="1" applyNumberFormat="1" applyFont="1"/>
    <xf numFmtId="0" fontId="0" fillId="0" borderId="0" xfId="0" quotePrefix="1"/>
    <xf numFmtId="8" fontId="0" fillId="0" borderId="0" xfId="1" applyNumberFormat="1" applyFont="1" applyFill="1"/>
    <xf numFmtId="0" fontId="0" fillId="0" borderId="0" xfId="0" applyFont="1"/>
    <xf numFmtId="8" fontId="0" fillId="0" borderId="0" xfId="1" applyNumberFormat="1" applyFont="1" applyAlignment="1">
      <alignment vertical="top"/>
    </xf>
    <xf numFmtId="9" fontId="0" fillId="0" borderId="0" xfId="26" applyFont="1" applyAlignment="1">
      <alignment horizontal="center" vertical="top"/>
    </xf>
    <xf numFmtId="0" fontId="0" fillId="0" borderId="0" xfId="0" applyAlignment="1">
      <alignment vertical="top" wrapText="1"/>
    </xf>
    <xf numFmtId="8" fontId="0" fillId="0" borderId="0" xfId="1" applyNumberFormat="1" applyFont="1" applyAlignment="1">
      <alignment vertical="top" wrapText="1"/>
    </xf>
    <xf numFmtId="0" fontId="0" fillId="0" borderId="0" xfId="0" applyFill="1"/>
    <xf numFmtId="0" fontId="7" fillId="0" borderId="0" xfId="0" applyFont="1"/>
    <xf numFmtId="8" fontId="0" fillId="0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164" fontId="0" fillId="0" borderId="0" xfId="0" applyNumberFormat="1" applyFont="1" applyFill="1" applyAlignment="1">
      <alignment vertical="top"/>
    </xf>
    <xf numFmtId="9" fontId="0" fillId="0" borderId="0" xfId="26" applyNumberFormat="1" applyFont="1" applyAlignment="1">
      <alignment horizontal="center" vertical="top"/>
    </xf>
    <xf numFmtId="164" fontId="0" fillId="0" borderId="0" xfId="1" applyNumberFormat="1" applyFont="1" applyAlignment="1">
      <alignment vertical="top" wrapText="1"/>
    </xf>
    <xf numFmtId="0" fontId="0" fillId="0" borderId="0" xfId="0" quotePrefix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9" fillId="0" borderId="0" xfId="0" quotePrefix="1" applyFont="1"/>
    <xf numFmtId="0" fontId="0" fillId="3" borderId="0" xfId="0" applyFill="1"/>
    <xf numFmtId="8" fontId="6" fillId="3" borderId="0" xfId="0" applyNumberFormat="1" applyFont="1" applyFill="1" applyAlignment="1">
      <alignment vertical="top" wrapText="1"/>
    </xf>
    <xf numFmtId="8" fontId="0" fillId="3" borderId="0" xfId="1" applyNumberFormat="1" applyFont="1" applyFill="1" applyAlignment="1">
      <alignment vertical="top" wrapText="1"/>
    </xf>
    <xf numFmtId="164" fontId="0" fillId="3" borderId="0" xfId="1" applyNumberFormat="1" applyFont="1" applyFill="1" applyAlignment="1">
      <alignment vertical="top" wrapText="1"/>
    </xf>
    <xf numFmtId="8" fontId="6" fillId="3" borderId="0" xfId="0" applyNumberFormat="1" applyFont="1" applyFill="1"/>
    <xf numFmtId="0" fontId="6" fillId="4" borderId="0" xfId="0" applyFont="1" applyFill="1" applyAlignment="1">
      <alignment vertical="top"/>
    </xf>
    <xf numFmtId="8" fontId="0" fillId="4" borderId="0" xfId="1" applyNumberFormat="1" applyFont="1" applyFill="1" applyAlignment="1">
      <alignment vertical="top"/>
    </xf>
    <xf numFmtId="8" fontId="4" fillId="4" borderId="0" xfId="1" applyNumberFormat="1" applyFont="1" applyFill="1" applyBorder="1" applyAlignment="1">
      <alignment vertical="top"/>
    </xf>
    <xf numFmtId="8" fontId="6" fillId="4" borderId="0" xfId="0" applyNumberFormat="1" applyFont="1" applyFill="1" applyAlignment="1">
      <alignment vertical="top"/>
    </xf>
    <xf numFmtId="9" fontId="6" fillId="4" borderId="0" xfId="26" applyFont="1" applyFill="1" applyAlignment="1">
      <alignment horizontal="center" vertical="top"/>
    </xf>
    <xf numFmtId="8" fontId="6" fillId="4" borderId="0" xfId="0" applyNumberFormat="1" applyFont="1" applyFill="1" applyAlignment="1">
      <alignment vertical="top" wrapText="1"/>
    </xf>
    <xf numFmtId="0" fontId="6" fillId="4" borderId="0" xfId="0" applyFont="1" applyFill="1"/>
    <xf numFmtId="8" fontId="6" fillId="4" borderId="0" xfId="0" applyNumberFormat="1" applyFont="1" applyFill="1"/>
    <xf numFmtId="0" fontId="0" fillId="0" borderId="0" xfId="0" applyAlignment="1" applyProtection="1">
      <alignment wrapText="1"/>
      <protection locked="0"/>
    </xf>
    <xf numFmtId="0" fontId="5" fillId="6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center" vertical="center" wrapText="1"/>
    </xf>
    <xf numFmtId="8" fontId="16" fillId="4" borderId="0" xfId="0" applyNumberFormat="1" applyFont="1" applyFill="1" applyAlignment="1">
      <alignment horizontal="center" vertical="center"/>
    </xf>
    <xf numFmtId="8" fontId="17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vertical="top" wrapText="1"/>
    </xf>
    <xf numFmtId="0" fontId="16" fillId="4" borderId="0" xfId="0" applyFont="1" applyFill="1" applyAlignment="1">
      <alignment horizontal="center" vertical="center" wrapText="1"/>
    </xf>
    <xf numFmtId="165" fontId="0" fillId="0" borderId="0" xfId="225" applyNumberFormat="1" applyFont="1" applyAlignment="1">
      <alignment wrapText="1"/>
    </xf>
    <xf numFmtId="165" fontId="0" fillId="0" borderId="0" xfId="225" quotePrefix="1" applyNumberFormat="1" applyFont="1" applyAlignment="1">
      <alignment wrapText="1"/>
    </xf>
    <xf numFmtId="165" fontId="6" fillId="4" borderId="0" xfId="225" applyNumberFormat="1" applyFont="1" applyFill="1" applyAlignment="1">
      <alignment vertical="top" wrapText="1"/>
    </xf>
    <xf numFmtId="8" fontId="12" fillId="2" borderId="0" xfId="0" applyNumberFormat="1" applyFont="1" applyFill="1" applyAlignment="1">
      <alignment vertical="top"/>
    </xf>
    <xf numFmtId="8" fontId="0" fillId="0" borderId="0" xfId="0" applyNumberFormat="1" applyFont="1"/>
    <xf numFmtId="8" fontId="12" fillId="3" borderId="0" xfId="0" applyNumberFormat="1" applyFont="1" applyFill="1" applyAlignment="1">
      <alignment vertical="top"/>
    </xf>
    <xf numFmtId="8" fontId="0" fillId="2" borderId="0" xfId="1" applyNumberFormat="1" applyFont="1" applyFill="1" applyAlignment="1">
      <alignment vertical="top"/>
    </xf>
    <xf numFmtId="0" fontId="18" fillId="9" borderId="0" xfId="0" applyFont="1" applyFill="1"/>
    <xf numFmtId="0" fontId="5" fillId="10" borderId="0" xfId="0" applyFont="1" applyFill="1" applyAlignment="1">
      <alignment horizontal="center" vertical="top"/>
    </xf>
    <xf numFmtId="0" fontId="19" fillId="4" borderId="0" xfId="0" applyFont="1" applyFill="1"/>
    <xf numFmtId="8" fontId="19" fillId="4" borderId="0" xfId="0" applyNumberFormat="1" applyFont="1" applyFill="1"/>
    <xf numFmtId="0" fontId="0" fillId="2" borderId="0" xfId="0" applyFill="1" applyAlignment="1">
      <alignment vertical="top" wrapText="1"/>
    </xf>
    <xf numFmtId="9" fontId="0" fillId="3" borderId="0" xfId="26" applyFont="1" applyFill="1" applyAlignment="1">
      <alignment horizontal="center" vertical="top"/>
    </xf>
    <xf numFmtId="0" fontId="0" fillId="0" borderId="0" xfId="0" quotePrefix="1" applyAlignment="1"/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vertical="top"/>
    </xf>
    <xf numFmtId="0" fontId="6" fillId="4" borderId="0" xfId="0" applyFont="1" applyFill="1" applyAlignment="1"/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2" borderId="0" xfId="0" applyFill="1" applyAlignment="1">
      <alignment vertical="top"/>
    </xf>
    <xf numFmtId="0" fontId="13" fillId="5" borderId="0" xfId="0" applyFont="1" applyFill="1" applyAlignment="1">
      <alignment wrapText="1"/>
    </xf>
    <xf numFmtId="0" fontId="14" fillId="5" borderId="0" xfId="0" applyFont="1" applyFill="1" applyAlignment="1">
      <alignment wrapText="1"/>
    </xf>
    <xf numFmtId="0" fontId="14" fillId="5" borderId="0" xfId="0" applyFont="1" applyFill="1" applyAlignment="1">
      <alignment horizontal="center" wrapText="1"/>
    </xf>
    <xf numFmtId="0" fontId="14" fillId="3" borderId="0" xfId="0" applyFont="1" applyFill="1" applyAlignment="1">
      <alignment wrapText="1"/>
    </xf>
    <xf numFmtId="0" fontId="13" fillId="5" borderId="0" xfId="0" applyFont="1" applyFill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5" fillId="6" borderId="0" xfId="0" applyFont="1" applyFill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center" vertical="top" wrapText="1"/>
    </xf>
    <xf numFmtId="8" fontId="5" fillId="6" borderId="0" xfId="0" applyNumberFormat="1" applyFont="1" applyFill="1" applyAlignment="1">
      <alignment horizontal="center" vertical="center" wrapText="1"/>
    </xf>
    <xf numFmtId="8" fontId="8" fillId="6" borderId="0" xfId="0" applyNumberFormat="1" applyFont="1" applyFill="1" applyAlignment="1">
      <alignment horizontal="center" vertical="center" wrapText="1"/>
    </xf>
    <xf numFmtId="8" fontId="5" fillId="6" borderId="0" xfId="0" applyNumberFormat="1" applyFont="1" applyFill="1" applyAlignment="1" applyProtection="1">
      <alignment horizontal="center" vertical="center" wrapText="1"/>
      <protection locked="0"/>
    </xf>
    <xf numFmtId="8" fontId="4" fillId="4" borderId="0" xfId="1" applyNumberFormat="1" applyFont="1" applyFill="1" applyBorder="1" applyAlignment="1">
      <alignment vertical="top" wrapText="1"/>
    </xf>
    <xf numFmtId="9" fontId="6" fillId="4" borderId="0" xfId="26" applyFont="1" applyFill="1" applyAlignment="1">
      <alignment horizontal="center" vertical="top" wrapText="1"/>
    </xf>
    <xf numFmtId="8" fontId="0" fillId="2" borderId="0" xfId="1" applyNumberFormat="1" applyFont="1" applyFill="1" applyAlignment="1">
      <alignment vertical="top" wrapText="1"/>
    </xf>
    <xf numFmtId="9" fontId="0" fillId="0" borderId="0" xfId="26" applyFont="1" applyAlignment="1">
      <alignment horizontal="center" vertical="top" wrapText="1"/>
    </xf>
    <xf numFmtId="0" fontId="12" fillId="3" borderId="0" xfId="0" applyFont="1" applyFill="1" applyAlignment="1">
      <alignment vertical="top" wrapText="1"/>
    </xf>
    <xf numFmtId="8" fontId="0" fillId="8" borderId="0" xfId="1" applyNumberFormat="1" applyFont="1" applyFill="1" applyAlignment="1">
      <alignment vertical="top" wrapText="1"/>
    </xf>
    <xf numFmtId="9" fontId="0" fillId="0" borderId="0" xfId="26" applyNumberFormat="1" applyFont="1" applyAlignment="1">
      <alignment horizontal="center" vertical="top" wrapText="1"/>
    </xf>
    <xf numFmtId="8" fontId="0" fillId="0" borderId="0" xfId="1" applyNumberFormat="1" applyFont="1" applyAlignment="1">
      <alignment wrapText="1"/>
    </xf>
    <xf numFmtId="8" fontId="0" fillId="3" borderId="0" xfId="1" applyNumberFormat="1" applyFont="1" applyFill="1" applyAlignment="1">
      <alignment wrapText="1"/>
    </xf>
    <xf numFmtId="8" fontId="0" fillId="0" borderId="0" xfId="1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8" fontId="6" fillId="4" borderId="0" xfId="0" applyNumberFormat="1" applyFont="1" applyFill="1" applyAlignment="1">
      <alignment wrapText="1"/>
    </xf>
    <xf numFmtId="8" fontId="6" fillId="3" borderId="0" xfId="0" applyNumberFormat="1" applyFont="1" applyFill="1" applyAlignment="1">
      <alignment wrapText="1"/>
    </xf>
    <xf numFmtId="0" fontId="12" fillId="4" borderId="0" xfId="0" applyFont="1" applyFill="1" applyAlignment="1">
      <alignment wrapText="1"/>
    </xf>
    <xf numFmtId="8" fontId="12" fillId="4" borderId="0" xfId="0" applyNumberFormat="1" applyFont="1" applyFill="1" applyAlignment="1">
      <alignment vertical="top" wrapText="1"/>
    </xf>
    <xf numFmtId="8" fontId="1" fillId="4" borderId="0" xfId="1" applyNumberFormat="1" applyFont="1" applyFill="1" applyBorder="1" applyAlignment="1">
      <alignment vertical="top" wrapText="1"/>
    </xf>
    <xf numFmtId="8" fontId="12" fillId="4" borderId="0" xfId="0" applyNumberFormat="1" applyFont="1" applyFill="1" applyAlignment="1">
      <alignment wrapText="1"/>
    </xf>
    <xf numFmtId="9" fontId="12" fillId="4" borderId="0" xfId="26" applyFont="1" applyFill="1" applyAlignment="1">
      <alignment horizontal="center" vertical="top" wrapText="1"/>
    </xf>
    <xf numFmtId="9" fontId="0" fillId="3" borderId="0" xfId="26" applyFont="1" applyFill="1" applyAlignment="1">
      <alignment horizontal="center" vertical="top" wrapText="1"/>
    </xf>
    <xf numFmtId="8" fontId="16" fillId="4" borderId="0" xfId="0" applyNumberFormat="1" applyFont="1" applyFill="1" applyAlignment="1">
      <alignment horizontal="center" vertical="center" wrapText="1"/>
    </xf>
    <xf numFmtId="8" fontId="17" fillId="4" borderId="0" xfId="0" applyNumberFormat="1" applyFont="1" applyFill="1" applyAlignment="1">
      <alignment horizontal="center" vertical="center" wrapText="1"/>
    </xf>
    <xf numFmtId="8" fontId="8" fillId="4" borderId="0" xfId="0" applyNumberFormat="1" applyFont="1" applyFill="1" applyAlignment="1">
      <alignment horizontal="center" vertical="center" wrapText="1"/>
    </xf>
    <xf numFmtId="8" fontId="16" fillId="4" borderId="0" xfId="0" applyNumberFormat="1" applyFont="1" applyFill="1" applyAlignment="1" applyProtection="1">
      <alignment horizontal="center" vertical="center" wrapText="1"/>
      <protection locked="0"/>
    </xf>
    <xf numFmtId="8" fontId="5" fillId="3" borderId="0" xfId="0" applyNumberFormat="1" applyFont="1" applyFill="1" applyAlignment="1">
      <alignment horizontal="center" vertical="center" wrapText="1"/>
    </xf>
    <xf numFmtId="8" fontId="16" fillId="7" borderId="0" xfId="0" applyNumberFormat="1" applyFont="1" applyFill="1" applyAlignment="1">
      <alignment horizontal="center" vertical="center" wrapText="1"/>
    </xf>
    <xf numFmtId="8" fontId="17" fillId="7" borderId="0" xfId="0" applyNumberFormat="1" applyFont="1" applyFill="1" applyAlignment="1">
      <alignment horizontal="center" vertical="center" wrapText="1"/>
    </xf>
    <xf numFmtId="8" fontId="8" fillId="7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0" fillId="3" borderId="0" xfId="0" applyFont="1" applyFill="1" applyAlignment="1">
      <alignment vertical="top" wrapText="1"/>
    </xf>
    <xf numFmtId="164" fontId="20" fillId="3" borderId="0" xfId="0" applyNumberFormat="1" applyFont="1" applyFill="1" applyAlignment="1">
      <alignment vertical="top"/>
    </xf>
    <xf numFmtId="0" fontId="6" fillId="3" borderId="0" xfId="0" applyFont="1" applyFill="1" applyAlignment="1"/>
    <xf numFmtId="8" fontId="0" fillId="3" borderId="0" xfId="1" applyNumberFormat="1" applyFont="1" applyFill="1" applyAlignment="1">
      <alignment vertical="top"/>
    </xf>
    <xf numFmtId="8" fontId="4" fillId="3" borderId="0" xfId="1" applyNumberFormat="1" applyFont="1" applyFill="1" applyBorder="1" applyAlignment="1">
      <alignment vertical="top"/>
    </xf>
    <xf numFmtId="9" fontId="6" fillId="3" borderId="0" xfId="26" applyFont="1" applyFill="1" applyAlignment="1">
      <alignment horizontal="center" vertical="top"/>
    </xf>
    <xf numFmtId="0" fontId="6" fillId="3" borderId="0" xfId="0" applyFont="1" applyFill="1" applyAlignment="1">
      <alignment vertical="top" wrapText="1"/>
    </xf>
    <xf numFmtId="8" fontId="6" fillId="3" borderId="0" xfId="0" applyNumberFormat="1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8" fontId="0" fillId="3" borderId="0" xfId="0" applyNumberFormat="1" applyFont="1" applyFill="1"/>
    <xf numFmtId="9" fontId="0" fillId="3" borderId="0" xfId="26" applyNumberFormat="1" applyFont="1" applyFill="1" applyAlignment="1">
      <alignment horizontal="center" vertical="top"/>
    </xf>
    <xf numFmtId="0" fontId="0" fillId="3" borderId="0" xfId="0" applyFill="1" applyAlignment="1"/>
    <xf numFmtId="0" fontId="6" fillId="4" borderId="0" xfId="0" applyFont="1" applyFill="1" applyAlignment="1" applyProtection="1">
      <alignment vertical="top" wrapText="1"/>
    </xf>
    <xf numFmtId="0" fontId="12" fillId="3" borderId="0" xfId="0" applyFont="1" applyFill="1" applyAlignment="1" applyProtection="1">
      <alignment vertical="top" wrapText="1"/>
    </xf>
    <xf numFmtId="0" fontId="0" fillId="0" borderId="0" xfId="0" quotePrefix="1" applyAlignment="1" applyProtection="1">
      <alignment wrapText="1"/>
    </xf>
    <xf numFmtId="0" fontId="0" fillId="0" borderId="0" xfId="0" applyAlignment="1" applyProtection="1">
      <alignment vertical="top" wrapText="1"/>
    </xf>
    <xf numFmtId="0" fontId="6" fillId="4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</cellXfs>
  <cellStyles count="226">
    <cellStyle name="Dziesiętny" xfId="225" builtinId="3"/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Procentowy" xfId="26" builtinId="5"/>
    <cellStyle name="Walutowy" xfId="1" builtinId="4"/>
  </cellStyles>
  <dxfs count="2264"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protection locked="1" hidden="0"/>
    </dxf>
    <dxf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numFmt numFmtId="13" formatCode="0%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0" formatCode="General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numFmt numFmtId="164" formatCode="#,##0.00\ &quot;zł&quot;_);[Red]\(#,##0.00\ &quot;zł&quot;\)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_);[Red]\(#,##0.00\ &quot;zł&quot;\)"/>
      <fill>
        <patternFill patternType="solid">
          <fgColor indexed="64"/>
          <bgColor theme="0" tint="-4.9989318521683403E-2"/>
        </patternFill>
      </fill>
      <alignment vertical="top" textRotation="0" wrapText="1" indent="0" justifyLastLine="0" shrinkToFit="0" readingOrder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64" formatCode="#,##0.00\ &quot;zł&quot;_);[Red]\(#,##0.00\ &quot;zł&quot;\)"/>
      <alignment vertical="top" textRotation="0" wrapText="0" justifyLastLine="0" shrinkToFit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;[Red]\-#,##0.00\ &quot;zł&quot;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  <fill>
        <patternFill patternType="solid">
          <fgColor indexed="64"/>
          <bgColor theme="0"/>
        </patternFill>
      </fill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5" formatCode="_-* #,##0_-;\-* #,##0_-;_-* &quot;-&quot;??_-;_-@_-"/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5" formatCode="_-* #,##0_-;\-* #,##0_-;_-* &quot;-&quot;??_-;_-@_-"/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;[Red]\-#,##0.00\ &quot;zł&quot;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charset val="238"/>
      </font>
      <numFmt numFmtId="12" formatCode="#,##0.00\ &quot;zł&quot;;[Red]\-#,##0.00\ &quot;zł&quot;"/>
    </dxf>
    <dxf>
      <font>
        <b val="0"/>
        <name val="Calibri (Tekst podstawowy)"/>
        <charset val="238"/>
        <scheme val="none"/>
      </font>
      <numFmt numFmtId="12" formatCode="#,##0.00\ &quot;zł&quot;;[Red]\-#,##0.00\ &quot;zł&quot;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</dxf>
    <dxf>
      <numFmt numFmtId="164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6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1" xr:uid="{00000000-000C-0000-FFFF-FFFF19000000}" name="Jedzenie2352" displayName="Jedzenie2352" ref="B7:C16" headerRowCount="0" totalsRowShown="0" headerRowDxfId="2263" dataDxfId="2262">
  <tableColumns count="2">
    <tableColumn id="1" xr3:uid="{00000000-0010-0000-1900-000001000000}" name="Kategoria" dataDxfId="2261"/>
    <tableColumn id="2" xr3:uid="{00000000-0010-0000-1900-000002000000}" name="0" headerRowDxfId="2260" dataDxfId="2259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2" xr:uid="{00000000-000C-0000-FFFF-FFFF23000000}" name="Tabela1438363" displayName="Tabela1438363" ref="B115:C124" headerRowCount="0" totalsRowShown="0">
  <tableColumns count="2">
    <tableColumn id="1" xr3:uid="{00000000-0010-0000-2300-000001000000}" name="Kolumna1" dataDxfId="2237"/>
    <tableColumn id="2" xr3:uid="{00000000-0010-0000-2300-000002000000}" name="Kolumna2" dataDxfId="2236"/>
  </tableColumns>
  <tableStyleInfo name="TableStyleLight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2BED25C-8FEF-4923-8D62-B517C8F9FAF4}" name="Tabela143851649" displayName="Tabela143851649" ref="P115:U124" headerRowCount="0" totalsRowShown="0" headerRowDxfId="1493" dataDxfId="1492">
  <tableColumns count="6">
    <tableColumn id="1" xr3:uid="{2FF1DF77-8C33-4DD8-8375-55B9536ADB2F}" name="Kolumna1" dataDxfId="1491">
      <calculatedColumnFormula>Kategorie!B115</calculatedColumnFormula>
    </tableColumn>
    <tableColumn id="2" xr3:uid="{44EA5D66-054A-45FB-ACC8-2D0AD6A8A8C4}" name="Kolumna2" dataDxfId="1490"/>
    <tableColumn id="3" xr3:uid="{7147A8F4-6876-4B74-AEA3-01BDDDDD5194}" name="Kolumna3" dataDxfId="1489"/>
    <tableColumn id="4" xr3:uid="{1B7F3F2A-6D91-4FD1-9365-CA5973483258}" name="Kolumna4" dataDxfId="1488">
      <calculatedColumnFormula>Q115-R115</calculatedColumnFormula>
    </tableColumn>
    <tableColumn id="5" xr3:uid="{498188C4-2557-43EE-A51F-222511C4302D}" name="Kolumna5" dataDxfId="1487">
      <calculatedColumnFormula>IFERROR(R115/Q115,"")</calculatedColumnFormula>
    </tableColumn>
    <tableColumn id="6" xr3:uid="{CB89F683-79C5-403E-95DA-7BA3FC62FBD9}" name="Kolumna6" dataDxfId="1486"/>
  </tableColumns>
  <tableStyleInfo name="TableStyleLight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A781B2F-6393-428A-A071-0E7229975D8C}" name="Tabela153951750" displayName="Tabela153951750" ref="P127:U136" headerRowCount="0" totalsRowShown="0" headerRowDxfId="1485" dataDxfId="1484">
  <tableColumns count="6">
    <tableColumn id="1" xr3:uid="{5A4B4E15-B536-4C64-962D-B5DFC302632D}" name="Kolumna1" dataDxfId="1483">
      <calculatedColumnFormula>Kategorie!B127</calculatedColumnFormula>
    </tableColumn>
    <tableColumn id="2" xr3:uid="{6685D9FD-FD9A-4E16-B5BD-57107F00B0EE}" name="Kolumna2" dataDxfId="1482"/>
    <tableColumn id="3" xr3:uid="{A0DB19DA-BE22-493F-BC01-0F4185E8A304}" name="Kolumna3" dataDxfId="1481"/>
    <tableColumn id="4" xr3:uid="{137135BB-4BD4-49A3-9D5E-DF29D0F5A2CC}" name="Kolumna4" dataDxfId="1480">
      <calculatedColumnFormula>Q127-R127</calculatedColumnFormula>
    </tableColumn>
    <tableColumn id="5" xr3:uid="{6FC2A00A-F5B7-4EBB-BCD1-A7D9C82F9192}" name="Kolumna5" dataDxfId="1479">
      <calculatedColumnFormula>IFERROR(R127/Q127,"")</calculatedColumnFormula>
    </tableColumn>
    <tableColumn id="6" xr3:uid="{36CCEE96-1427-4558-8EB2-9E6802E25533}" name="Kolumna6" dataDxfId="1478"/>
  </tableColumns>
  <tableStyleInfo name="TableStyleLight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C59F875-DDB6-4219-B62A-454595D50D19}" name="Tabela164051851" displayName="Tabela164051851" ref="P139:U148" headerRowCount="0" totalsRowShown="0" headerRowDxfId="1477" dataDxfId="1476">
  <tableColumns count="6">
    <tableColumn id="1" xr3:uid="{EDA79FC6-7C79-4C5C-A879-B483F591C0F1}" name="Kolumna1" dataDxfId="1475">
      <calculatedColumnFormula>Kategorie!B139</calculatedColumnFormula>
    </tableColumn>
    <tableColumn id="2" xr3:uid="{20EC114D-9BA0-47CC-AEF1-0187999E189D}" name="Kolumna2" dataDxfId="1474"/>
    <tableColumn id="3" xr3:uid="{7F19B858-6C4F-4ED0-BD8B-5A98C8F41133}" name="Kolumna3" dataDxfId="1473"/>
    <tableColumn id="4" xr3:uid="{816E9E4D-16DB-4216-9A4D-689BDF7044BA}" name="Kolumna4" dataDxfId="1472">
      <calculatedColumnFormula>Q139-R139</calculatedColumnFormula>
    </tableColumn>
    <tableColumn id="5" xr3:uid="{2DC3D02A-9A81-4EE8-A625-E879DC16977D}" name="Kolumna5" dataDxfId="1471">
      <calculatedColumnFormula>IFERROR(R139/Q139,"")</calculatedColumnFormula>
    </tableColumn>
    <tableColumn id="6" xr3:uid="{57E55F73-96E2-4186-9151-6151097FB1CB}" name="Kolumna6" dataDxfId="1470"/>
  </tableColumns>
  <tableStyleInfo name="TableStyleLight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CC29827-FA8C-4994-97A7-41FABA63947C}" name="Tabela16405851955" displayName="Tabela16405851955" ref="P151:U160" headerRowCount="0" totalsRowShown="0" headerRowDxfId="1469" dataDxfId="1468">
  <tableColumns count="6">
    <tableColumn id="1" xr3:uid="{353D6505-074D-460C-AD9C-0471669D29B8}" name="Kolumna1" dataDxfId="1467">
      <calculatedColumnFormula>Kategorie!B151</calculatedColumnFormula>
    </tableColumn>
    <tableColumn id="2" xr3:uid="{6FBEE8B5-CEBC-4D71-A725-3DC2A82A1232}" name="Kolumna2" dataDxfId="1466"/>
    <tableColumn id="3" xr3:uid="{47F76BCB-D4F4-4926-86EC-FD13FCE6B3BC}" name="Kolumna3" dataDxfId="1465"/>
    <tableColumn id="4" xr3:uid="{FEA1A1F3-B786-40F8-97AD-CFDC71FAFB63}" name="Kolumna4" dataDxfId="1464">
      <calculatedColumnFormula>Q151-R151</calculatedColumnFormula>
    </tableColumn>
    <tableColumn id="5" xr3:uid="{4ECF3BEA-0698-4768-8316-FBAC5C8B21D0}" name="Kolumna5" dataDxfId="1463">
      <calculatedColumnFormula>IFERROR(R151/Q151,"")</calculatedColumnFormula>
    </tableColumn>
    <tableColumn id="6" xr3:uid="{A47E2FBE-178A-4F57-9218-AACDF330543E}" name="Kolumna6" dataDxfId="1462"/>
  </tableColumns>
  <tableStyleInfo name="TableStyleLight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4A0955A-6470-488E-82AF-60059831E5B8}" name="Tabela1640586052056" displayName="Tabela1640586052056" ref="P163:U172" headerRowCount="0" totalsRowShown="0" headerRowDxfId="1461" dataDxfId="1460">
  <tableColumns count="6">
    <tableColumn id="1" xr3:uid="{8F530D56-434A-41F2-A7A3-7A7413473EE1}" name="Kolumna1" dataDxfId="1459">
      <calculatedColumnFormula>Kategorie!B163</calculatedColumnFormula>
    </tableColumn>
    <tableColumn id="2" xr3:uid="{383672CA-FE06-4EAF-BFF7-F0C7747F8EE7}" name="Kolumna2" dataDxfId="1458"/>
    <tableColumn id="3" xr3:uid="{7B5EF604-0725-4914-9AF1-57D28237FF0D}" name="Kolumna3" dataDxfId="1457"/>
    <tableColumn id="4" xr3:uid="{D8BCE5E4-D720-4080-BAAB-09D6178FA5F8}" name="Kolumna4" dataDxfId="1456">
      <calculatedColumnFormula>Q163-R163</calculatedColumnFormula>
    </tableColumn>
    <tableColumn id="5" xr3:uid="{B9457C6D-84EF-40E2-AB7E-76B60AC02F53}" name="Kolumna5" dataDxfId="1455">
      <calculatedColumnFormula>IFERROR(R163/Q163,"")</calculatedColumnFormula>
    </tableColumn>
    <tableColumn id="6" xr3:uid="{719D4E80-50A4-41AA-B12A-6E5B23C4253E}" name="Kolumna6" dataDxfId="1454"/>
  </tableColumns>
  <tableStyleInfo name="TableStyleLight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695813E-B927-49BA-98D7-2B85CC897AA2}" name="Tabela164058606152157" displayName="Tabela164058606152157" ref="P175:U184" headerRowCount="0" totalsRowShown="0" headerRowDxfId="1453" dataDxfId="1452">
  <tableColumns count="6">
    <tableColumn id="1" xr3:uid="{FD49589F-2EBC-41F8-B003-173F0AF69109}" name="Kolumna1" dataDxfId="1451">
      <calculatedColumnFormula>Kategorie!B175</calculatedColumnFormula>
    </tableColumn>
    <tableColumn id="2" xr3:uid="{35BAF45D-B356-4211-BCB0-01EE20671162}" name="Kolumna2" dataDxfId="1450"/>
    <tableColumn id="3" xr3:uid="{07904E2E-8295-40CF-8965-C99076320380}" name="Kolumna3" dataDxfId="1449"/>
    <tableColumn id="4" xr3:uid="{66850E35-4945-43EB-9C45-5CC96875B777}" name="Kolumna4" dataDxfId="1448">
      <calculatedColumnFormula>Q175-R175</calculatedColumnFormula>
    </tableColumn>
    <tableColumn id="5" xr3:uid="{4E92FBDD-EF5D-4864-A7B4-C9A217EE7E96}" name="Kolumna5" dataDxfId="1447">
      <calculatedColumnFormula>IFERROR(R175/Q175,"")</calculatedColumnFormula>
    </tableColumn>
    <tableColumn id="6" xr3:uid="{4C99AF54-74FB-4FE6-90DD-981CFC758401}" name="Kolumna6" dataDxfId="1446"/>
  </tableColumns>
  <tableStyleInfo name="TableStyleLight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2B14DC1-BD43-452D-B312-BEECE077489A}" name="Tabela16405860611552259" displayName="Tabela16405860611552259" ref="P187:U196" headerRowCount="0" totalsRowShown="0" headerRowDxfId="1445" dataDxfId="1444">
  <tableColumns count="6">
    <tableColumn id="1" xr3:uid="{92222B1D-9B51-48D4-816F-736104CB9245}" name="Kolumna1" dataDxfId="1443">
      <calculatedColumnFormula>Kategorie!B188</calculatedColumnFormula>
    </tableColumn>
    <tableColumn id="2" xr3:uid="{04C1553A-23B1-4B53-B48A-1B2D6007D773}" name="Kolumna2" dataDxfId="1442"/>
    <tableColumn id="3" xr3:uid="{2A63FD63-D9D0-4211-817A-334BE97A1811}" name="Kolumna3" dataDxfId="1441"/>
    <tableColumn id="4" xr3:uid="{D74EDF0F-72DE-42EF-9BE4-DB83A09EFC0C}" name="Kolumna4" dataDxfId="1440">
      <calculatedColumnFormula>Q187-R187</calculatedColumnFormula>
    </tableColumn>
    <tableColumn id="5" xr3:uid="{E879AC20-7ADA-4134-972F-29362B08FCD6}" name="Kolumna5" dataDxfId="1439">
      <calculatedColumnFormula>IFERROR(R187/Q187,"")</calculatedColumnFormula>
    </tableColumn>
    <tableColumn id="6" xr3:uid="{21F61DEB-9C65-49AD-8B80-8CC18CC35082}" name="Kolumna6" dataDxfId="1438"/>
  </tableColumns>
  <tableStyleInfo name="TableStyleLight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2E8A268-6C86-4CB9-A26D-4A0D03577EA4}" name="Tabela16405860611752362" displayName="Tabela16405860611752362" ref="P199:U208" headerRowCount="0" totalsRowShown="0" headerRowDxfId="1437" dataDxfId="1436">
  <tableColumns count="6">
    <tableColumn id="1" xr3:uid="{A2F9AB17-9B12-4C47-A9B2-CA940A871449}" name="Kolumna1" dataDxfId="1435">
      <calculatedColumnFormula>Kategorie!B200</calculatedColumnFormula>
    </tableColumn>
    <tableColumn id="2" xr3:uid="{99823DD9-0016-4803-AE79-ED683B5C2DA3}" name="Kolumna2" dataDxfId="1434"/>
    <tableColumn id="3" xr3:uid="{045344FB-511F-4B8D-B68C-D5EE7F9E80B0}" name="Kolumna3" dataDxfId="1433"/>
    <tableColumn id="4" xr3:uid="{C59392D4-D059-4C13-B5EA-0FD0344DCF55}" name="Kolumna4" dataDxfId="1432">
      <calculatedColumnFormula>Q199-R199</calculatedColumnFormula>
    </tableColumn>
    <tableColumn id="5" xr3:uid="{1943FB7B-2876-4633-8861-C4A208ADE26F}" name="Kolumna5" dataDxfId="1431">
      <calculatedColumnFormula>IFERROR(R199/Q199,"")</calculatedColumnFormula>
    </tableColumn>
    <tableColumn id="6" xr3:uid="{3A548A2D-E58B-411C-B17F-A00B380C1C2B}" name="Kolumna6" dataDxfId="1430"/>
  </tableColumns>
  <tableStyleInfo name="TableStyleLight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11C0247-BB38-4BB5-B7C4-2E314AAFBFFD}" name="Tabela16405860612052463" displayName="Tabela16405860612052463" ref="P211:U220" headerRowCount="0" totalsRowShown="0" headerRowDxfId="1429" dataDxfId="1428">
  <tableColumns count="6">
    <tableColumn id="1" xr3:uid="{46BAA1FC-4628-4FF5-A796-EF9232B5EB2B}" name="Kolumna1" dataDxfId="1427">
      <calculatedColumnFormula>Kategorie!B212</calculatedColumnFormula>
    </tableColumn>
    <tableColumn id="2" xr3:uid="{C83518E5-6298-4F3F-8042-D30AB710FECA}" name="Kolumna2" dataDxfId="1426"/>
    <tableColumn id="3" xr3:uid="{61E0C9F4-F52E-465C-9F91-BA17E8809C58}" name="Kolumna3" dataDxfId="1425"/>
    <tableColumn id="4" xr3:uid="{09A94618-2E67-4629-8676-1C489CC07AAE}" name="Kolumna4" dataDxfId="1424">
      <calculatedColumnFormula>Q211-R211</calculatedColumnFormula>
    </tableColumn>
    <tableColumn id="5" xr3:uid="{FECA0712-BC39-43A0-A0A5-D72A45FED2ED}" name="Kolumna5" dataDxfId="1423">
      <calculatedColumnFormula>IFERROR(R211/Q211,"")</calculatedColumnFormula>
    </tableColumn>
    <tableColumn id="6" xr3:uid="{923C567B-DE1B-4B66-85EE-1E4D279D5EA5}" name="Kolumna6" dataDxfId="1422"/>
  </tableColumns>
  <tableStyleInfo name="TableStyleLight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23BEA79C-F442-4B7B-BBD4-64BAC14B6719}" name="Jedzenie282" displayName="Jedzenie282" ref="W7:AB16" headerRowCount="0" totalsRowShown="0" headerRowDxfId="1421" dataDxfId="1420">
  <tableColumns count="6">
    <tableColumn id="1" xr3:uid="{8621A565-4CE9-4E6E-B6E4-6DBC02ECF77D}" name="Kategoria" dataDxfId="1419">
      <calculatedColumnFormula>Kategorie!B7</calculatedColumnFormula>
    </tableColumn>
    <tableColumn id="2" xr3:uid="{37A88D97-EE4F-4066-85A7-DB059E35A404}" name="0" headerRowDxfId="1418" dataDxfId="1417"/>
    <tableColumn id="3" xr3:uid="{ECAE73CC-7D39-496F-8A07-C2BD102F243C}" name="02" headerRowDxfId="1416" dataDxfId="1415"/>
    <tableColumn id="4" xr3:uid="{1BED8D30-66E2-438E-8922-0887D12E4BA7}" name="Kolumna4" dataDxfId="1414">
      <calculatedColumnFormula>X7-Y7</calculatedColumnFormula>
    </tableColumn>
    <tableColumn id="5" xr3:uid="{FA06F0CB-5293-41A1-A762-14C3177D3C8B}" name="Kolumna1" dataDxfId="1413">
      <calculatedColumnFormula>IFERROR(Y7/X7,"")</calculatedColumnFormula>
    </tableColumn>
    <tableColumn id="6" xr3:uid="{9030B95F-4E6B-4920-9B34-CA2D38605B3A}" name="Kolumna2" dataDxfId="141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4C92488-11C3-46EB-BA6B-CC82173741AE}" name="Tabela1640365535424" displayName="Tabela1640365535424" ref="B200:C209" headerRowCount="0" totalsRowShown="0">
  <tableColumns count="2">
    <tableColumn id="1" xr3:uid="{8CDF3190-B521-4A02-BCA6-D299F35084BA}" name="Kolumna1" dataDxfId="2235"/>
    <tableColumn id="2" xr3:uid="{16670943-BD8C-4BFD-B1EF-9B7F57F469B2}" name="Kolumna2" dataDxfId="2234"/>
  </tableColumns>
  <tableStyleInfo name="TableStyleLight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1A2251D-BFA0-4B00-816D-D2E8B943480F}" name="Transport383" displayName="Transport383" ref="W31:AB40" headerRowCount="0" totalsRowShown="0" headerRowDxfId="1411" dataDxfId="1410">
  <tableColumns count="6">
    <tableColumn id="1" xr3:uid="{38DB766F-8892-4407-A0F9-B4AADB3E3EE6}" name="Kolumna1" dataDxfId="1409">
      <calculatedColumnFormula>Kategorie!B31</calculatedColumnFormula>
    </tableColumn>
    <tableColumn id="2" xr3:uid="{6D028918-3020-454C-8BF9-05DD26A11E00}" name="Kolumna2" dataDxfId="1408"/>
    <tableColumn id="3" xr3:uid="{A72608CA-FE91-4B34-BD20-16C06007584B}" name="Kolumna3" dataDxfId="1407"/>
    <tableColumn id="4" xr3:uid="{F8C91A9B-97E6-448B-B292-114B4967CE3C}" name="Kolumna4" dataDxfId="1406">
      <calculatedColumnFormula>X31-Y31</calculatedColumnFormula>
    </tableColumn>
    <tableColumn id="5" xr3:uid="{10E3EF16-3EF1-40DF-AB05-6AA6FBA8AA34}" name="Kolumna5" dataDxfId="1405">
      <calculatedColumnFormula>IFERROR(Y31/X31,"")</calculatedColumnFormula>
    </tableColumn>
    <tableColumn id="6" xr3:uid="{996543EE-7E6C-4308-A19F-125B562C6384}" name="Kolumna6" dataDxfId="1404"/>
  </tableColumns>
  <tableStyleInfo name="TableStyleLight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38FDA299-C647-4501-B8A4-39E7E851E1AD}" name="Tabela43184" displayName="Tabela43184" ref="W19:AB28" headerRowCount="0" totalsRowShown="0" headerRowDxfId="1403" dataDxfId="1402">
  <tableColumns count="6">
    <tableColumn id="1" xr3:uid="{14731459-29D6-4639-986C-A00DC5EB6FDA}" name="Kolumna1" dataDxfId="1401">
      <calculatedColumnFormula>Kategorie!B19</calculatedColumnFormula>
    </tableColumn>
    <tableColumn id="2" xr3:uid="{780E0D96-44DC-4F2E-AAFA-D3495E57D199}" name="Kolumna2" headerRowDxfId="1400" dataDxfId="1399"/>
    <tableColumn id="3" xr3:uid="{D8D34EC4-AB5B-4D32-84ED-AED2C2BDB2A2}" name="Kolumna3" headerRowDxfId="1398" dataDxfId="1397"/>
    <tableColumn id="4" xr3:uid="{6AE74FA7-4567-414B-A59D-26DDF44976E8}" name="Kolumna4" headerRowDxfId="1396" dataDxfId="1395">
      <calculatedColumnFormula>X19-Y19</calculatedColumnFormula>
    </tableColumn>
    <tableColumn id="5" xr3:uid="{FE16B8D1-7F54-4A73-A6DB-0FEE841EFB3B}" name="Kolumna5" headerRowDxfId="1394" dataDxfId="1393">
      <calculatedColumnFormula>IFERROR(Y19/X19,"")</calculatedColumnFormula>
    </tableColumn>
    <tableColumn id="6" xr3:uid="{14789E2B-8C25-4957-A2B3-AC711F5DCC53}" name="Kolumna6" headerRowDxfId="1392" dataDxfId="1391"/>
  </tableColumns>
  <tableStyleInfo name="TableStyleLight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1E2171E0-9D70-471B-96FF-3BADCA160918}" name="Tabela83285" displayName="Tabela83285" ref="W43:AB52" headerRowCount="0" totalsRowShown="0" headerRowDxfId="1390" dataDxfId="1389">
  <tableColumns count="6">
    <tableColumn id="1" xr3:uid="{5194CCC8-500B-4123-BAC3-345ACDEAD0E1}" name="Kolumna1" headerRowDxfId="1388" dataDxfId="1387">
      <calculatedColumnFormula>Kategorie!B43</calculatedColumnFormula>
    </tableColumn>
    <tableColumn id="2" xr3:uid="{6EDDB13F-CEFB-4E30-BC0F-910E3C9E3580}" name="Kolumna2" dataDxfId="1386"/>
    <tableColumn id="3" xr3:uid="{062BBE1A-003B-4E3C-982C-E7F95C5A4546}" name="Kolumna3" dataDxfId="1385"/>
    <tableColumn id="4" xr3:uid="{7F77CABE-185C-4A88-9961-35B43DBFA8D5}" name="Kolumna4" dataDxfId="1384">
      <calculatedColumnFormula>X43-Y43</calculatedColumnFormula>
    </tableColumn>
    <tableColumn id="5" xr3:uid="{DFF29A89-E5D0-4388-9C30-3506DA5D8AF4}" name="Kolumna5" dataDxfId="1383">
      <calculatedColumnFormula>IFERROR(Y43/X43,"")</calculatedColumnFormula>
    </tableColumn>
    <tableColumn id="6" xr3:uid="{E1F2D11B-B44E-4D97-9D3D-879EF0C0102F}" name="Kolumna6" dataDxfId="1382"/>
  </tableColumns>
  <tableStyleInfo name="TableStyleLight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2989E06C-450B-4387-BB1E-4B1EE280F441}" name="Tabela93386" displayName="Tabela93386" ref="W55:AB64" headerRowCount="0" totalsRowShown="0" headerRowDxfId="1381" dataDxfId="1380">
  <tableColumns count="6">
    <tableColumn id="1" xr3:uid="{68490AB3-9CA6-4F5A-84E3-56D310BCA2AA}" name="Kolumna1" headerRowDxfId="1379" dataDxfId="1378">
      <calculatedColumnFormula>Kategorie!B55</calculatedColumnFormula>
    </tableColumn>
    <tableColumn id="2" xr3:uid="{DEEFFB10-DD2C-4B60-9757-EAD607429634}" name="Kolumna2" dataDxfId="1377"/>
    <tableColumn id="3" xr3:uid="{4A117B6C-5350-4223-BE54-717A218DCCBF}" name="Kolumna3" dataDxfId="1376"/>
    <tableColumn id="4" xr3:uid="{A228C2E0-D6B2-4F09-9FDD-052962406A9A}" name="Kolumna4" dataDxfId="1375">
      <calculatedColumnFormula>X55-Y55</calculatedColumnFormula>
    </tableColumn>
    <tableColumn id="5" xr3:uid="{32347C34-55DE-43EC-907A-6C706AC19DD0}" name="Kolumna5" dataDxfId="1374">
      <calculatedColumnFormula>IFERROR(Y55/X55,"")</calculatedColumnFormula>
    </tableColumn>
    <tableColumn id="6" xr3:uid="{1E004810-9114-47D0-917B-4368CF56BDAB}" name="Kolumna6" dataDxfId="1373"/>
  </tableColumns>
  <tableStyleInfo name="TableStyleLight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C1DA30E6-0F87-4EFB-8138-3EC92B545D56}" name="Tabela103487" displayName="Tabela103487" ref="W67:AB76" headerRowCount="0" totalsRowShown="0" headerRowDxfId="1372" dataDxfId="1371">
  <tableColumns count="6">
    <tableColumn id="1" xr3:uid="{483AEF5E-5DCD-4FAB-86A4-F6ED7C315CCA}" name="Kolumna1" headerRowDxfId="1370" dataDxfId="1369">
      <calculatedColumnFormula>Kategorie!B67</calculatedColumnFormula>
    </tableColumn>
    <tableColumn id="2" xr3:uid="{D1711451-BA18-4EC6-818A-C7017253AB26}" name="Kolumna2" dataDxfId="1368"/>
    <tableColumn id="3" xr3:uid="{0F736B5E-4489-4E3C-884A-835EEE45E027}" name="Kolumna3" dataDxfId="1367"/>
    <tableColumn id="4" xr3:uid="{513420C8-23BF-4649-8534-54E1B148E587}" name="Kolumna4" dataDxfId="1366">
      <calculatedColumnFormula>X67-Y67</calculatedColumnFormula>
    </tableColumn>
    <tableColumn id="5" xr3:uid="{C6965FB7-7E8B-42EF-994B-9D34D9ADBDDC}" name="Kolumna5" dataDxfId="1365">
      <calculatedColumnFormula>IFERROR(Y67/X67,"")</calculatedColumnFormula>
    </tableColumn>
    <tableColumn id="6" xr3:uid="{4FF9416E-4554-47AB-847A-6B38E76077AF}" name="Kolumna6" dataDxfId="1364"/>
  </tableColumns>
  <tableStyleInfo name="TableStyleLight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25A9051A-99C6-4CA4-B796-CB47ADE89568}" name="Tabela113588" displayName="Tabela113588" ref="W79:AB88" headerRowCount="0" totalsRowShown="0" headerRowDxfId="1363" dataDxfId="1362">
  <tableColumns count="6">
    <tableColumn id="1" xr3:uid="{6004D8C4-A3E8-4024-9EBD-06F8A8B6EDAF}" name="Kolumna1" dataDxfId="1361">
      <calculatedColumnFormula>Kategorie!B79</calculatedColumnFormula>
    </tableColumn>
    <tableColumn id="2" xr3:uid="{0D8610E2-BF5C-4029-A117-DE5159C5AE44}" name="Kolumna2" dataDxfId="1360"/>
    <tableColumn id="3" xr3:uid="{F2127109-1C9B-4861-A061-B315AB60A1D9}" name="Kolumna3" dataDxfId="1359"/>
    <tableColumn id="4" xr3:uid="{35F4EE0A-1663-47DB-BCB9-CC1B331DB339}" name="Kolumna4" dataDxfId="1358">
      <calculatedColumnFormula>X79-Y79</calculatedColumnFormula>
    </tableColumn>
    <tableColumn id="5" xr3:uid="{149DFAA4-EADB-4504-BE26-50446CA7C8A9}" name="Kolumna5" dataDxfId="1357">
      <calculatedColumnFormula>IFERROR(Y79/X79,"")</calculatedColumnFormula>
    </tableColumn>
    <tableColumn id="6" xr3:uid="{9F01B6C2-0FF5-4F4C-B020-F811E2F1CEC1}" name="Kolumna6" dataDxfId="1356"/>
  </tableColumns>
  <tableStyleInfo name="TableStyleLight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B16F64E-E732-41B9-BFDA-31CF9A30A24E}" name="Tabela123689" displayName="Tabela123689" ref="W91:AB100" headerRowCount="0" totalsRowShown="0" headerRowDxfId="1355" dataDxfId="1354">
  <tableColumns count="6">
    <tableColumn id="1" xr3:uid="{D2D37C74-3F9A-4237-A30F-3158E54F54DD}" name="Kolumna1" dataDxfId="1353">
      <calculatedColumnFormula>Kategorie!B91</calculatedColumnFormula>
    </tableColumn>
    <tableColumn id="2" xr3:uid="{A04ED6FB-55E3-4544-883F-9FCDAD408C5A}" name="Kolumna2" dataDxfId="1352"/>
    <tableColumn id="3" xr3:uid="{F6CC7786-E8C1-4B86-925B-8E16CD2F6404}" name="Kolumna3" dataDxfId="1351"/>
    <tableColumn id="4" xr3:uid="{19B88413-64EA-491C-900E-3828A9CB7A06}" name="Kolumna4" dataDxfId="1350">
      <calculatedColumnFormula>X91-Y91</calculatedColumnFormula>
    </tableColumn>
    <tableColumn id="5" xr3:uid="{79BB4E9F-9780-4599-9E8A-731467C20E28}" name="Kolumna5" dataDxfId="1349">
      <calculatedColumnFormula>IFERROR(Y91/X91,"")</calculatedColumnFormula>
    </tableColumn>
    <tableColumn id="6" xr3:uid="{A69F07CA-9DFD-4A0B-94B5-C85ED6A90A19}" name="Kolumna6" dataDxfId="1348"/>
  </tableColumns>
  <tableStyleInfo name="TableStyleLight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DBD8BA3-BAEA-45B0-BF34-3489EEEE51ED}" name="Tabela133790" displayName="Tabela133790" ref="W103:AB112" headerRowCount="0" totalsRowShown="0" headerRowDxfId="1347" dataDxfId="1346">
  <tableColumns count="6">
    <tableColumn id="1" xr3:uid="{7480D50F-50AF-45C8-958E-6C471A55A65B}" name="Kolumna1" dataDxfId="1345">
      <calculatedColumnFormula>Kategorie!B103</calculatedColumnFormula>
    </tableColumn>
    <tableColumn id="2" xr3:uid="{9FF4376C-4ABF-4C02-B117-7FC10BA33CFB}" name="Kolumna2" dataDxfId="1344"/>
    <tableColumn id="3" xr3:uid="{771CCD5F-9007-435A-A82D-83009FA4BBF7}" name="Kolumna3" dataDxfId="1343"/>
    <tableColumn id="4" xr3:uid="{1CF77FCE-1205-4EC2-85D9-034413343A74}" name="Kolumna4" dataDxfId="1342">
      <calculatedColumnFormula>X103-Y103</calculatedColumnFormula>
    </tableColumn>
    <tableColumn id="5" xr3:uid="{45A53CCB-2057-479E-92E4-2D82CF64DFCE}" name="Kolumna5" dataDxfId="1341">
      <calculatedColumnFormula>IFERROR(Y103/X103,"")</calculatedColumnFormula>
    </tableColumn>
    <tableColumn id="6" xr3:uid="{EC8F2DFB-D43F-4FD9-B987-3F8ED41D7D20}" name="Kolumna6" dataDxfId="1340"/>
  </tableColumns>
  <tableStyleInfo name="TableStyleLight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B055532F-913C-4D3D-B48C-9C022B4A4FDE}" name="Tabela143891" displayName="Tabela143891" ref="W115:AB124" headerRowCount="0" totalsRowShown="0" headerRowDxfId="1339" dataDxfId="1338">
  <tableColumns count="6">
    <tableColumn id="1" xr3:uid="{B157B084-8776-405F-B3F1-5D6E46271A58}" name="Kolumna1" dataDxfId="1337">
      <calculatedColumnFormula>Kategorie!B115</calculatedColumnFormula>
    </tableColumn>
    <tableColumn id="2" xr3:uid="{599D1355-388A-4A05-AC52-12A91E367443}" name="Kolumna2" dataDxfId="1336"/>
    <tableColumn id="3" xr3:uid="{72BC00CC-0961-411E-9995-7486A0BEF1DF}" name="Kolumna3" dataDxfId="1335"/>
    <tableColumn id="4" xr3:uid="{295D7B4E-48B7-4B7A-A8FC-D71334C6690F}" name="Kolumna4" dataDxfId="1334">
      <calculatedColumnFormula>X115-Y115</calculatedColumnFormula>
    </tableColumn>
    <tableColumn id="5" xr3:uid="{E809B2B5-BA70-4223-848A-40148DABA9D8}" name="Kolumna5" dataDxfId="1333">
      <calculatedColumnFormula>IFERROR(Y115/X115,"")</calculatedColumnFormula>
    </tableColumn>
    <tableColumn id="6" xr3:uid="{13E18381-F213-4B58-90EB-AD644F892682}" name="Kolumna6" dataDxfId="1332"/>
  </tableColumns>
  <tableStyleInfo name="TableStyleLight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4A2A658-1A88-4BC9-9FF4-3D101544003D}" name="Tabela153992" displayName="Tabela153992" ref="W127:AB136" headerRowCount="0" totalsRowShown="0" headerRowDxfId="1331" dataDxfId="1330">
  <tableColumns count="6">
    <tableColumn id="1" xr3:uid="{1771A952-EBC3-4A8B-8904-5C9D218E7DBE}" name="Kolumna1" dataDxfId="1329">
      <calculatedColumnFormula>Kategorie!B127</calculatedColumnFormula>
    </tableColumn>
    <tableColumn id="2" xr3:uid="{0B947B14-D417-48C1-A982-0D37A96EA978}" name="Kolumna2" dataDxfId="1328"/>
    <tableColumn id="3" xr3:uid="{DCB1D65A-2F4C-4083-B479-CB7F961EFF4E}" name="Kolumna3" dataDxfId="1327"/>
    <tableColumn id="4" xr3:uid="{A1D90FCA-379C-4026-9E05-DCEE74EC90D8}" name="Kolumna4" dataDxfId="1326">
      <calculatedColumnFormula>X127-Y127</calculatedColumnFormula>
    </tableColumn>
    <tableColumn id="5" xr3:uid="{6ECA3FA4-00A2-4431-98BE-64C07245A2BA}" name="Kolumna5" dataDxfId="1325">
      <calculatedColumnFormula>IFERROR(Y127/X127,"")</calculatedColumnFormula>
    </tableColumn>
    <tableColumn id="6" xr3:uid="{01ECDC65-1108-4808-BC2E-A7E410051D3E}" name="Kolumna6" dataDxfId="1324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66908DC-80AE-47A1-B795-EA68C6F4289B}" name="Tabela1640365535426" displayName="Tabela1640365535426" ref="B212:C221" headerRowCount="0" totalsRowShown="0">
  <tableColumns count="2">
    <tableColumn id="1" xr3:uid="{E944AEC7-9B7E-417D-B485-79E7EA549559}" name="Kolumna1" dataDxfId="2233"/>
    <tableColumn id="2" xr3:uid="{064018EB-250C-460A-8772-C9FA772817D2}" name="Kolumna2" dataDxfId="2232"/>
  </tableColumns>
  <tableStyleInfo name="TableStyleLight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FB9E9DD-C5D6-486A-A664-5AC366BFB93B}" name="Tabela164093" displayName="Tabela164093" ref="W139:AB148" headerRowCount="0" totalsRowShown="0" headerRowDxfId="1323" dataDxfId="1322">
  <tableColumns count="6">
    <tableColumn id="1" xr3:uid="{F76CF23E-3AD2-40F0-A89A-BFFBF7201CFD}" name="Kolumna1" dataDxfId="1321">
      <calculatedColumnFormula>Kategorie!B139</calculatedColumnFormula>
    </tableColumn>
    <tableColumn id="2" xr3:uid="{17E120EC-17A2-42A4-82E6-114B00B1BF5F}" name="Kolumna2" dataDxfId="1320"/>
    <tableColumn id="3" xr3:uid="{52A28799-07D8-4D85-956B-E007217EBFB7}" name="Kolumna3" dataDxfId="1319"/>
    <tableColumn id="4" xr3:uid="{9EDF91F2-46C9-4D2E-BEDF-A9E258FB1F3E}" name="Kolumna4" dataDxfId="1318">
      <calculatedColumnFormula>X139-Y139</calculatedColumnFormula>
    </tableColumn>
    <tableColumn id="5" xr3:uid="{1BF896DF-5BD3-4A88-9EA2-1861FEB79143}" name="Kolumna5" dataDxfId="1317">
      <calculatedColumnFormula>IFERROR(Y139/X139,"")</calculatedColumnFormula>
    </tableColumn>
    <tableColumn id="6" xr3:uid="{8D9ED017-1AC3-49B9-BC16-EC00CFF63BD5}" name="Kolumna6" dataDxfId="1316"/>
  </tableColumns>
  <tableStyleInfo name="TableStyleLight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29F3972D-C245-4895-9A99-7C1BCD53E27D}" name="Tabela16405894" displayName="Tabela16405894" ref="W151:AB160" headerRowCount="0" totalsRowShown="0" headerRowDxfId="1315" dataDxfId="1314">
  <tableColumns count="6">
    <tableColumn id="1" xr3:uid="{F8506952-9457-4D64-A119-A8E3086252B1}" name="Kolumna1" dataDxfId="1313">
      <calculatedColumnFormula>Kategorie!B151</calculatedColumnFormula>
    </tableColumn>
    <tableColumn id="2" xr3:uid="{71BEEB4C-EA21-493D-86B6-15BE19415441}" name="Kolumna2" dataDxfId="1312"/>
    <tableColumn id="3" xr3:uid="{7FBA3C8C-4DF2-4656-A1B6-B4454B58649E}" name="Kolumna3" dataDxfId="1311"/>
    <tableColumn id="4" xr3:uid="{AEB59899-EF59-45A9-8820-AE5990F946BF}" name="Kolumna4" dataDxfId="1310">
      <calculatedColumnFormula>X151-Y151</calculatedColumnFormula>
    </tableColumn>
    <tableColumn id="5" xr3:uid="{36FC2B7C-758E-4D6F-8BB4-4F1992E39E47}" name="Kolumna5" dataDxfId="1309">
      <calculatedColumnFormula>IFERROR(Y151/X151,"")</calculatedColumnFormula>
    </tableColumn>
    <tableColumn id="6" xr3:uid="{52B12901-59EB-4DFE-A967-1931CAFE727B}" name="Kolumna6" dataDxfId="1308"/>
  </tableColumns>
  <tableStyleInfo name="TableStyleLight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A434B92-2035-4A03-BB4E-95B239221F97}" name="Tabela1640586095" displayName="Tabela1640586095" ref="W163:AB172" headerRowCount="0" totalsRowShown="0" headerRowDxfId="1307" dataDxfId="1306">
  <tableColumns count="6">
    <tableColumn id="1" xr3:uid="{911408C5-26FF-4770-9698-411A1BF6B267}" name="Kolumna1" dataDxfId="1305">
      <calculatedColumnFormula>Kategorie!B163</calculatedColumnFormula>
    </tableColumn>
    <tableColumn id="2" xr3:uid="{DA21D0BE-8566-437B-AB98-8DC9F383A7C4}" name="Kolumna2" dataDxfId="1304"/>
    <tableColumn id="3" xr3:uid="{F91E8F19-4408-4BBA-BC09-A5FDF3712D79}" name="Kolumna3" dataDxfId="1303"/>
    <tableColumn id="4" xr3:uid="{68CC3269-0552-412E-B95C-FD41BC4ED9F1}" name="Kolumna4" dataDxfId="1302">
      <calculatedColumnFormula>X163-Y163</calculatedColumnFormula>
    </tableColumn>
    <tableColumn id="5" xr3:uid="{D4AF0DDE-A22A-488B-B638-F138F30F2D21}" name="Kolumna5" dataDxfId="1301">
      <calculatedColumnFormula>IFERROR(Y163/X163,"")</calculatedColumnFormula>
    </tableColumn>
    <tableColumn id="6" xr3:uid="{7C5800E0-411E-40AF-BB31-64F2A0A7D19C}" name="Kolumna6" dataDxfId="1300"/>
  </tableColumns>
  <tableStyleInfo name="TableStyleLight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1890959C-A1F9-477E-A701-DD079C5702CB}" name="Tabela164058606196" displayName="Tabela164058606196" ref="W175:AB184" headerRowCount="0" totalsRowShown="0" headerRowDxfId="1299" dataDxfId="1298">
  <tableColumns count="6">
    <tableColumn id="1" xr3:uid="{E07CAEC8-E5D8-4904-B3AE-8D6DFB7D4396}" name="Kolumna1" dataDxfId="1297">
      <calculatedColumnFormula>Kategorie!B175</calculatedColumnFormula>
    </tableColumn>
    <tableColumn id="2" xr3:uid="{558E9615-CC83-470A-AD53-6D9B7192B979}" name="Kolumna2" dataDxfId="1296"/>
    <tableColumn id="3" xr3:uid="{045E27CD-F53E-4DAE-9E78-9A887200CF09}" name="Kolumna3" dataDxfId="1295"/>
    <tableColumn id="4" xr3:uid="{740BD180-A21C-437A-AA56-2E87C06BC2C5}" name="Kolumna4" dataDxfId="1294">
      <calculatedColumnFormula>X175-Y175</calculatedColumnFormula>
    </tableColumn>
    <tableColumn id="5" xr3:uid="{2962F8CE-F590-49EE-B182-72113D15B198}" name="Kolumna5" dataDxfId="1293">
      <calculatedColumnFormula>IFERROR(Y175/X175,"")</calculatedColumnFormula>
    </tableColumn>
    <tableColumn id="6" xr3:uid="{8711A641-E162-4AF4-AC8E-C98F3C21CDE3}" name="Kolumna6" dataDxfId="1292"/>
  </tableColumns>
  <tableStyleInfo name="TableStyleLight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F6F087D-1262-4D59-A326-4D5EC3754B41}" name="Tabela16405860611597" displayName="Tabela16405860611597" ref="W187:AB196" headerRowCount="0" totalsRowShown="0" headerRowDxfId="1291" dataDxfId="1290">
  <tableColumns count="6">
    <tableColumn id="1" xr3:uid="{2B9912BB-F91E-4F10-821E-36CE6393FFA4}" name="Kolumna1" dataDxfId="1289">
      <calculatedColumnFormula>Kategorie!B188</calculatedColumnFormula>
    </tableColumn>
    <tableColumn id="2" xr3:uid="{8B446B54-79DF-43B1-8892-6B87B6289FF9}" name="Kolumna2" dataDxfId="1288"/>
    <tableColumn id="3" xr3:uid="{D0324361-F7FC-4C7C-8627-7717D34C324E}" name="Kolumna3" dataDxfId="1287"/>
    <tableColumn id="4" xr3:uid="{8C1CC904-4E67-4B31-BFDD-63132EE41390}" name="Kolumna4" dataDxfId="1286">
      <calculatedColumnFormula>X187-Y187</calculatedColumnFormula>
    </tableColumn>
    <tableColumn id="5" xr3:uid="{80A9AE31-5886-4BA3-80D6-7D07A5FFAF6F}" name="Kolumna5" dataDxfId="1285">
      <calculatedColumnFormula>IFERROR(Y187/X187,"")</calculatedColumnFormula>
    </tableColumn>
    <tableColumn id="6" xr3:uid="{FFAC9102-DDF0-4FC8-9D20-CB6E488B236C}" name="Kolumna6" dataDxfId="1284"/>
  </tableColumns>
  <tableStyleInfo name="TableStyleLight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4BF3A462-051D-4083-8EA6-A333D0F7B9D8}" name="Tabela16405860611798" displayName="Tabela16405860611798" ref="W199:AB208" headerRowCount="0" totalsRowShown="0" headerRowDxfId="1283" dataDxfId="1282">
  <tableColumns count="6">
    <tableColumn id="1" xr3:uid="{92CF1811-B382-43A9-A54A-58722D46A5AE}" name="Kolumna1" dataDxfId="1281">
      <calculatedColumnFormula>Kategorie!B200</calculatedColumnFormula>
    </tableColumn>
    <tableColumn id="2" xr3:uid="{4834C268-CA0D-486D-92C7-3B15860B7399}" name="Kolumna2" dataDxfId="1280"/>
    <tableColumn id="3" xr3:uid="{9A6BAD2A-C0E7-40F9-8DDB-CBB4FAE730F2}" name="Kolumna3" dataDxfId="1279"/>
    <tableColumn id="4" xr3:uid="{FB550EFC-2679-4EC7-8293-0909D3776C71}" name="Kolumna4" dataDxfId="1278">
      <calculatedColumnFormula>X199-Y199</calculatedColumnFormula>
    </tableColumn>
    <tableColumn id="5" xr3:uid="{C87340AC-EA95-473F-9CD8-3449F405750A}" name="Kolumna5" dataDxfId="1277">
      <calculatedColumnFormula>IFERROR(Y199/X199,"")</calculatedColumnFormula>
    </tableColumn>
    <tableColumn id="6" xr3:uid="{D1DD1150-2F74-43BA-AFE7-C63438F9C7B2}" name="Kolumna6" dataDxfId="1276"/>
  </tableColumns>
  <tableStyleInfo name="TableStyleLight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8D12C7E6-5E41-4125-AC96-F0DFBE298CC6}" name="Tabela16405860612099" displayName="Tabela16405860612099" ref="W211:AB220" headerRowCount="0" totalsRowShown="0" headerRowDxfId="1275" dataDxfId="1274">
  <tableColumns count="6">
    <tableColumn id="1" xr3:uid="{7464C512-7BD6-4694-BC7A-49EC5517923F}" name="Kolumna1" dataDxfId="1273">
      <calculatedColumnFormula>Kategorie!B212</calculatedColumnFormula>
    </tableColumn>
    <tableColumn id="2" xr3:uid="{65E98092-12E3-43E2-974B-9174778E3BDA}" name="Kolumna2" dataDxfId="1272"/>
    <tableColumn id="3" xr3:uid="{8AC804D0-0877-4DAF-B068-B54E1620D6A4}" name="Kolumna3" dataDxfId="1271"/>
    <tableColumn id="4" xr3:uid="{5DAB9705-8091-42BC-B676-76C23A93DB0B}" name="Kolumna4" dataDxfId="1270">
      <calculatedColumnFormula>X211-Y211</calculatedColumnFormula>
    </tableColumn>
    <tableColumn id="5" xr3:uid="{27F6C836-D6EE-40F8-982E-A6E910585F76}" name="Kolumna5" dataDxfId="1269">
      <calculatedColumnFormula>IFERROR(Y211/X211,"")</calculatedColumnFormula>
    </tableColumn>
    <tableColumn id="6" xr3:uid="{3D31FFD0-531C-4BB0-AD97-D6E38F12E192}" name="Kolumna6" dataDxfId="1268"/>
  </tableColumns>
  <tableStyleInfo name="TableStyleLight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EB03D43B-824A-4F01-BA25-E18F07B6249E}" name="Jedzenie2507154" displayName="Jedzenie2507154" ref="AD7:AI16" headerRowCount="0" totalsRowShown="0" headerRowDxfId="1267" dataDxfId="1266">
  <tableColumns count="6">
    <tableColumn id="1" xr3:uid="{F549CAAD-E8D0-4A28-8F46-511766F9BCB6}" name="Kategoria" dataDxfId="1265">
      <calculatedColumnFormula>Kategorie!B7</calculatedColumnFormula>
    </tableColumn>
    <tableColumn id="2" xr3:uid="{78AFB537-EEDB-4A4B-88BF-BBC2822F7A02}" name="0" headerRowDxfId="1264" dataDxfId="1263"/>
    <tableColumn id="3" xr3:uid="{5181B00A-D97C-4D7F-986F-9CFC42132226}" name="02" headerRowDxfId="1262" dataDxfId="1261"/>
    <tableColumn id="4" xr3:uid="{C0D0C554-2C2C-440F-9E08-53105AEFCF21}" name="Kolumna4" dataDxfId="1260">
      <calculatedColumnFormula>AE7-AF7</calculatedColumnFormula>
    </tableColumn>
    <tableColumn id="5" xr3:uid="{E7371A48-B910-427A-9736-1617C784FB01}" name="Kolumna1" dataDxfId="1259">
      <calculatedColumnFormula>IFERROR(AF7/AE7,"")</calculatedColumnFormula>
    </tableColumn>
    <tableColumn id="6" xr3:uid="{A3AB281A-538F-405F-8D56-F75681F8F1CD}" name="Kolumna2" dataDxfId="1258"/>
  </tableColumns>
  <tableStyleInfo name="TableStyleLight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EC287C28-7A8E-4FD6-9C23-BE9D35B0B7F8}" name="Transport3508155" displayName="Transport3508155" ref="AD31:AI40" headerRowCount="0" totalsRowShown="0" headerRowDxfId="1257" dataDxfId="1256">
  <tableColumns count="6">
    <tableColumn id="1" xr3:uid="{ABBE5EDB-E989-47AA-A30E-099065C4EFA6}" name="Kolumna1" dataDxfId="1255">
      <calculatedColumnFormula>Kategorie!B31</calculatedColumnFormula>
    </tableColumn>
    <tableColumn id="2" xr3:uid="{58FF4164-8F01-44A1-B93D-F678B151E9FF}" name="Kolumna2" dataDxfId="1254"/>
    <tableColumn id="3" xr3:uid="{B5B6B7EC-C202-47A9-9131-8445B52EF197}" name="Kolumna3" dataDxfId="1253"/>
    <tableColumn id="4" xr3:uid="{7BF1069F-1A6D-496B-A383-C3737DB25CA3}" name="Kolumna4" dataDxfId="1252">
      <calculatedColumnFormula>AE31-AF31</calculatedColumnFormula>
    </tableColumn>
    <tableColumn id="5" xr3:uid="{4377E8EA-BC0F-4EE5-9FD6-CC4EAA7C310A}" name="Kolumna5" dataDxfId="1251">
      <calculatedColumnFormula>IFERROR(AF31/AE31,"")</calculatedColumnFormula>
    </tableColumn>
    <tableColumn id="6" xr3:uid="{C0D0CA2A-BEA1-4818-A5AE-39FD8F12BF82}" name="Kolumna6" dataDxfId="1250"/>
  </tableColumns>
  <tableStyleInfo name="TableStyleLight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25CC42C2-CD83-4319-B4F9-BD4DC4EE916B}" name="Tabela431509156" displayName="Tabela431509156" ref="AD19:AI28" headerRowCount="0" totalsRowShown="0" headerRowDxfId="1249" dataDxfId="1248">
  <tableColumns count="6">
    <tableColumn id="1" xr3:uid="{416A0F8A-B357-4931-A795-7053EBB250F7}" name="Kolumna1" dataDxfId="1247">
      <calculatedColumnFormula>Kategorie!B19</calculatedColumnFormula>
    </tableColumn>
    <tableColumn id="2" xr3:uid="{AA12D43B-10AE-487F-9A1F-7F6885D72879}" name="Kolumna2" headerRowDxfId="1246" dataDxfId="1245"/>
    <tableColumn id="3" xr3:uid="{20384E46-2A54-4380-8FD7-C3374A05F69D}" name="Kolumna3" headerRowDxfId="1244" dataDxfId="1243"/>
    <tableColumn id="4" xr3:uid="{4627E20A-6421-40F4-8F71-9678C89C419E}" name="Kolumna4" headerRowDxfId="1242" dataDxfId="1241">
      <calculatedColumnFormula>AE19-AF19</calculatedColumnFormula>
    </tableColumn>
    <tableColumn id="5" xr3:uid="{80F71AFE-4355-40F1-8A51-EA050216EF28}" name="Kolumna5" headerRowDxfId="1240" dataDxfId="1239">
      <calculatedColumnFormula>IFERROR(AF19/AE19,"")</calculatedColumnFormula>
    </tableColumn>
    <tableColumn id="6" xr3:uid="{27AC95A4-B0AF-41BD-AE56-FABAD2DD1677}" name="Kolumna6" headerRowDxfId="1238" dataDxfId="1237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54F83145-1933-49CC-B98D-D68BB80F0118}" name="Tabela1539364106" displayName="Tabela1539364106" ref="B175:C185" headerRowCount="0" totalsRowShown="0">
  <tableColumns count="2">
    <tableColumn id="1" xr3:uid="{C9914925-9153-4C6E-890B-B806A8637A94}" name="Kolumna1" dataDxfId="2231"/>
    <tableColumn id="2" xr3:uid="{9D40C81C-EBB4-4CC8-9058-DCCFA0FB3F16}" name="Kolumna2" dataDxfId="2230"/>
  </tableColumns>
  <tableStyleInfo name="TableStyleLight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23F2CE5E-BF6E-4523-973A-52C2C733A650}" name="Tabela832510157" displayName="Tabela832510157" ref="AD43:AI52" headerRowCount="0" totalsRowShown="0" headerRowDxfId="1236" dataDxfId="1235">
  <tableColumns count="6">
    <tableColumn id="1" xr3:uid="{45F814A4-EB17-42B5-B06A-034185360354}" name="Kolumna1" headerRowDxfId="1234" dataDxfId="1233">
      <calculatedColumnFormula>Kategorie!B43</calculatedColumnFormula>
    </tableColumn>
    <tableColumn id="2" xr3:uid="{E033693B-2D67-4BE4-AAA2-86F6DB071CB7}" name="Kolumna2" dataDxfId="1232"/>
    <tableColumn id="3" xr3:uid="{DA059607-C5EC-4B4A-9644-1EF9BFAAE2F0}" name="Kolumna3" dataDxfId="1231"/>
    <tableColumn id="4" xr3:uid="{9B354E0D-736F-4B4D-94C1-457E2A2A69A8}" name="Kolumna4" dataDxfId="1230">
      <calculatedColumnFormula>AE43-AF43</calculatedColumnFormula>
    </tableColumn>
    <tableColumn id="5" xr3:uid="{68C41286-6796-4D51-9262-36445F95DCC4}" name="Kolumna5" dataDxfId="1229">
      <calculatedColumnFormula>IFERROR(AF43/AE43,"")</calculatedColumnFormula>
    </tableColumn>
    <tableColumn id="6" xr3:uid="{C00FAE73-9E1D-4131-BB04-1187FF068F64}" name="Kolumna6" dataDxfId="1228"/>
  </tableColumns>
  <tableStyleInfo name="TableStyleLight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D37AE771-C5E4-45EE-A647-5726AF4CEB31}" name="Tabela933511158" displayName="Tabela933511158" ref="AD55:AI64" headerRowCount="0" totalsRowShown="0" headerRowDxfId="1227" dataDxfId="1226">
  <tableColumns count="6">
    <tableColumn id="1" xr3:uid="{A55DC3AD-523E-4337-A88C-EFFD649AF9BF}" name="Kolumna1" headerRowDxfId="1225" dataDxfId="1224">
      <calculatedColumnFormula>Kategorie!B55</calculatedColumnFormula>
    </tableColumn>
    <tableColumn id="2" xr3:uid="{0E12D4C4-01E5-4D3F-B3C7-24DDEB47B342}" name="Kolumna2" dataDxfId="1223"/>
    <tableColumn id="3" xr3:uid="{B754F3FE-7BFE-43AC-B105-96FC482C52B2}" name="Kolumna3" dataDxfId="1222"/>
    <tableColumn id="4" xr3:uid="{6F258594-61EA-408B-9696-8BAA88198B90}" name="Kolumna4" dataDxfId="1221">
      <calculatedColumnFormula>AE55-AF55</calculatedColumnFormula>
    </tableColumn>
    <tableColumn id="5" xr3:uid="{916D3A96-0FE1-484F-8233-BAF8D05E77C8}" name="Kolumna5" dataDxfId="1220">
      <calculatedColumnFormula>IFERROR(AF55/AE55,"")</calculatedColumnFormula>
    </tableColumn>
    <tableColumn id="6" xr3:uid="{473BB9EF-FDB7-459C-BC0C-4DAC84C24D2A}" name="Kolumna6" dataDxfId="1219"/>
  </tableColumns>
  <tableStyleInfo name="TableStyleLight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3F6E6AD5-4372-4195-AAB3-A72348D30375}" name="Tabela1034512159" displayName="Tabela1034512159" ref="AD67:AI76" headerRowCount="0" totalsRowShown="0" headerRowDxfId="1218" dataDxfId="1217">
  <tableColumns count="6">
    <tableColumn id="1" xr3:uid="{106B3B11-17BD-4886-B447-1F963713F685}" name="Kolumna1" headerRowDxfId="1216" dataDxfId="1215">
      <calculatedColumnFormula>Kategorie!B67</calculatedColumnFormula>
    </tableColumn>
    <tableColumn id="2" xr3:uid="{EF4CA5EE-114C-4321-B862-5D0FFC0869F4}" name="Kolumna2" dataDxfId="1214"/>
    <tableColumn id="3" xr3:uid="{4C6DC249-29E8-4833-AD58-3FDF9F96C3F7}" name="Kolumna3" dataDxfId="1213"/>
    <tableColumn id="4" xr3:uid="{281313FA-D324-450A-9A08-CBCCFC938F12}" name="Kolumna4" dataDxfId="1212">
      <calculatedColumnFormula>AE67-AF67</calculatedColumnFormula>
    </tableColumn>
    <tableColumn id="5" xr3:uid="{55D16FDF-E25A-48AE-AC30-15FCD66C75B4}" name="Kolumna5" dataDxfId="1211">
      <calculatedColumnFormula>IFERROR(AF67/AE67,"")</calculatedColumnFormula>
    </tableColumn>
    <tableColumn id="6" xr3:uid="{06775D49-B7B2-4D78-A869-005F6BF117F5}" name="Kolumna6" dataDxfId="1210"/>
  </tableColumns>
  <tableStyleInfo name="TableStyleLight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EC3F9078-F480-4273-B754-C178DF84B49B}" name="Tabela1135513160" displayName="Tabela1135513160" ref="AD79:AI88" headerRowCount="0" totalsRowShown="0" headerRowDxfId="1209" dataDxfId="1208">
  <tableColumns count="6">
    <tableColumn id="1" xr3:uid="{98CE399A-6564-467C-9CFD-39EDB76DA937}" name="Kolumna1" dataDxfId="1207">
      <calculatedColumnFormula>Kategorie!B79</calculatedColumnFormula>
    </tableColumn>
    <tableColumn id="2" xr3:uid="{8690E557-2168-4ABD-AF2A-8563EC7230B6}" name="Kolumna2" dataDxfId="1206"/>
    <tableColumn id="3" xr3:uid="{1C9B32F6-2897-4E4B-8E96-174B7EF1B124}" name="Kolumna3" dataDxfId="1205"/>
    <tableColumn id="4" xr3:uid="{EC057953-8DE8-4A86-A105-508F959AC193}" name="Kolumna4" dataDxfId="1204">
      <calculatedColumnFormula>AE79-AF79</calculatedColumnFormula>
    </tableColumn>
    <tableColumn id="5" xr3:uid="{86A655E6-55F8-4B58-B017-2D4D42468295}" name="Kolumna5" dataDxfId="1203">
      <calculatedColumnFormula>IFERROR(AF79/AE79,"")</calculatedColumnFormula>
    </tableColumn>
    <tableColumn id="6" xr3:uid="{71546C8B-3CC7-4C40-924D-B088D79FC8AE}" name="Kolumna6" dataDxfId="1202"/>
  </tableColumns>
  <tableStyleInfo name="TableStyleLight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50EFD2E7-FF87-4ECB-9C3F-915F09BB289E}" name="Tabela1236514161" displayName="Tabela1236514161" ref="AD91:AI100" headerRowCount="0" totalsRowShown="0" headerRowDxfId="1201" dataDxfId="1200">
  <tableColumns count="6">
    <tableColumn id="1" xr3:uid="{66E41143-2277-4ECD-BEA0-E73A6DB1260A}" name="Kolumna1" dataDxfId="1199">
      <calculatedColumnFormula>Kategorie!B91</calculatedColumnFormula>
    </tableColumn>
    <tableColumn id="2" xr3:uid="{32CDCD88-0ADE-4C70-ACC1-13772C9DD0F4}" name="Kolumna2" dataDxfId="1198"/>
    <tableColumn id="3" xr3:uid="{E802B509-7573-443A-AE29-042E0306CAF0}" name="Kolumna3" dataDxfId="1197"/>
    <tableColumn id="4" xr3:uid="{563C63B6-597B-4417-9EF2-A5EF1E1A3B52}" name="Kolumna4" dataDxfId="1196">
      <calculatedColumnFormula>AE91-AF91</calculatedColumnFormula>
    </tableColumn>
    <tableColumn id="5" xr3:uid="{03A88269-B352-48A4-9EEE-9B7E2F22A691}" name="Kolumna5" dataDxfId="1195">
      <calculatedColumnFormula>IFERROR(AF91/AE91,"")</calculatedColumnFormula>
    </tableColumn>
    <tableColumn id="6" xr3:uid="{36DB5D5B-15A2-4BB5-960D-FF7304B79A83}" name="Kolumna6" dataDxfId="1194"/>
  </tableColumns>
  <tableStyleInfo name="TableStyleLight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95313BED-2440-48BF-A81C-5C4587A12CE2}" name="Tabela1337515162" displayName="Tabela1337515162" ref="AD103:AI112" headerRowCount="0" totalsRowShown="0" headerRowDxfId="1193" dataDxfId="1192">
  <tableColumns count="6">
    <tableColumn id="1" xr3:uid="{872C5D1C-59CA-4C51-BD99-2E162923FA99}" name="Kolumna1" dataDxfId="1191">
      <calculatedColumnFormula>Kategorie!B103</calculatedColumnFormula>
    </tableColumn>
    <tableColumn id="2" xr3:uid="{C9DAFEA1-605F-456F-99F9-7F00674C0B0B}" name="Kolumna2" dataDxfId="1190"/>
    <tableColumn id="3" xr3:uid="{C24C9400-C205-490C-87A6-0A33ECAAB0E3}" name="Kolumna3" dataDxfId="1189"/>
    <tableColumn id="4" xr3:uid="{AD5D98E7-CC66-4C6F-954A-15719C75E8F6}" name="Kolumna4" dataDxfId="1188">
      <calculatedColumnFormula>AE103-AF103</calculatedColumnFormula>
    </tableColumn>
    <tableColumn id="5" xr3:uid="{1153A55A-195E-41CD-BCF1-62DFE85FEBAC}" name="Kolumna5" dataDxfId="1187">
      <calculatedColumnFormula>IFERROR(AF103/AE103,"")</calculatedColumnFormula>
    </tableColumn>
    <tableColumn id="6" xr3:uid="{24D3B9D1-E726-474F-AB44-604A4BF6C408}" name="Kolumna6" dataDxfId="1186"/>
  </tableColumns>
  <tableStyleInfo name="TableStyleLight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57FB36F3-BF46-4AF7-A253-D465A32ADE71}" name="Tabela1438516163" displayName="Tabela1438516163" ref="AD115:AI124" headerRowCount="0" totalsRowShown="0" headerRowDxfId="1185" dataDxfId="1184">
  <tableColumns count="6">
    <tableColumn id="1" xr3:uid="{59A4FCD2-7EB0-409E-AAF7-D9058499DD36}" name="Kolumna1" dataDxfId="1183">
      <calculatedColumnFormula>Kategorie!B115</calculatedColumnFormula>
    </tableColumn>
    <tableColumn id="2" xr3:uid="{163AC67F-0059-4B78-BDB0-6FBBEC257E1A}" name="Kolumna2" dataDxfId="1182"/>
    <tableColumn id="3" xr3:uid="{C2603BBB-6120-434D-8D75-C60CF0114205}" name="Kolumna3" dataDxfId="1181"/>
    <tableColumn id="4" xr3:uid="{BA6BD45F-21D8-4318-8996-4AF125472615}" name="Kolumna4" dataDxfId="1180">
      <calculatedColumnFormula>AE115-AF115</calculatedColumnFormula>
    </tableColumn>
    <tableColumn id="5" xr3:uid="{6E07FF7C-A9DF-40CB-AB64-0940BA6CEF5C}" name="Kolumna5" dataDxfId="1179">
      <calculatedColumnFormula>IFERROR(AF115/AE115,"")</calculatedColumnFormula>
    </tableColumn>
    <tableColumn id="6" xr3:uid="{226FFA05-9466-40E1-84F6-9D07C62FA09E}" name="Kolumna6" dataDxfId="1178"/>
  </tableColumns>
  <tableStyleInfo name="TableStyleLight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C47C5222-89C5-4376-BE23-796DA53B198B}" name="Tabela1539517164" displayName="Tabela1539517164" ref="AD127:AI136" headerRowCount="0" totalsRowShown="0" headerRowDxfId="1177" dataDxfId="1176">
  <tableColumns count="6">
    <tableColumn id="1" xr3:uid="{83CAF43D-0F0F-436D-AC43-F4B93D41A29C}" name="Kolumna1" dataDxfId="1175">
      <calculatedColumnFormula>Kategorie!B127</calculatedColumnFormula>
    </tableColumn>
    <tableColumn id="2" xr3:uid="{0486CABF-D80D-4A92-9DF8-B6F600B21820}" name="Kolumna2" dataDxfId="1174"/>
    <tableColumn id="3" xr3:uid="{EEAA2822-0137-4EF7-A888-B3229918ED1B}" name="Kolumna3" dataDxfId="1173"/>
    <tableColumn id="4" xr3:uid="{53E56908-EF35-4854-BA6B-929C9F951C8F}" name="Kolumna4" dataDxfId="1172">
      <calculatedColumnFormula>AE127-AF127</calculatedColumnFormula>
    </tableColumn>
    <tableColumn id="5" xr3:uid="{D50FE068-C862-4F76-9BC5-417717B33C04}" name="Kolumna5" dataDxfId="1171">
      <calculatedColumnFormula>IFERROR(AF127/AE127,"")</calculatedColumnFormula>
    </tableColumn>
    <tableColumn id="6" xr3:uid="{8E86D440-BD40-4513-B9A7-44EA30F53385}" name="Kolumna6" dataDxfId="1170"/>
  </tableColumns>
  <tableStyleInfo name="TableStyleLight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A064598A-8C29-47F4-AB4D-B62B36073B83}" name="Tabela1640518165" displayName="Tabela1640518165" ref="AD139:AI148" headerRowCount="0" totalsRowShown="0" headerRowDxfId="1169" dataDxfId="1168">
  <tableColumns count="6">
    <tableColumn id="1" xr3:uid="{E727BD91-5934-4029-BF9E-B23F590F859B}" name="Kolumna1" dataDxfId="1167">
      <calculatedColumnFormula>Kategorie!B139</calculatedColumnFormula>
    </tableColumn>
    <tableColumn id="2" xr3:uid="{8C458BC7-74DB-4672-9B67-F6DA177F5090}" name="Kolumna2" dataDxfId="1166"/>
    <tableColumn id="3" xr3:uid="{2678D52C-B9F6-474D-83A7-0C702F9A232F}" name="Kolumna3" dataDxfId="1165"/>
    <tableColumn id="4" xr3:uid="{9C4FC116-10F1-4410-BEA8-3AB857F7297E}" name="Kolumna4" dataDxfId="1164">
      <calculatedColumnFormula>AE139-AF139</calculatedColumnFormula>
    </tableColumn>
    <tableColumn id="5" xr3:uid="{938E2066-4C03-49A7-8680-5D0A295A047F}" name="Kolumna5" dataDxfId="1163">
      <calculatedColumnFormula>IFERROR(AF139/AE139,"")</calculatedColumnFormula>
    </tableColumn>
    <tableColumn id="6" xr3:uid="{C90C49A2-3C38-41EC-B124-62674DD9FC8F}" name="Kolumna6" dataDxfId="1162"/>
  </tableColumns>
  <tableStyleInfo name="TableStyleLight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2BE9BA50-EC45-40AE-B01E-F2B7B0C72B22}" name="Tabela164058519166" displayName="Tabela164058519166" ref="AD151:AI160" headerRowCount="0" totalsRowShown="0" headerRowDxfId="1161" dataDxfId="1160">
  <tableColumns count="6">
    <tableColumn id="1" xr3:uid="{67F3DE64-6C13-4B39-AA17-E6E8BF7AB637}" name="Kolumna1" dataDxfId="1159">
      <calculatedColumnFormula>Kategorie!B151</calculatedColumnFormula>
    </tableColumn>
    <tableColumn id="2" xr3:uid="{DDCC8C0E-83A9-4129-B183-F1E5D568FEC3}" name="Kolumna2" dataDxfId="1158"/>
    <tableColumn id="3" xr3:uid="{4F07DD5D-A75B-4BBE-974E-A468D0EA943E}" name="Kolumna3" dataDxfId="1157"/>
    <tableColumn id="4" xr3:uid="{CD1F3D08-45C4-43F3-82C4-6A9A56866787}" name="Kolumna4" dataDxfId="1156">
      <calculatedColumnFormula>AE151-AF151</calculatedColumnFormula>
    </tableColumn>
    <tableColumn id="5" xr3:uid="{3BFD9873-64EF-4A3E-B772-860A644E516F}" name="Kolumna5" dataDxfId="1155">
      <calculatedColumnFormula>IFERROR(AF151/AE151,"")</calculatedColumnFormula>
    </tableColumn>
    <tableColumn id="6" xr3:uid="{7513C37A-D792-40B1-A204-297F31CB31B8}" name="Kolumna6" dataDxfId="1154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4053872-9F29-4CC8-8073-15C41530A972}" name="Tabela1640365107" displayName="Tabela1640365107" ref="B188:C197" headerRowCount="0" totalsRowShown="0">
  <tableColumns count="2">
    <tableColumn id="1" xr3:uid="{CB49ACDD-7070-4F48-BA4D-7E45D478088A}" name="Kolumna1" dataDxfId="2229"/>
    <tableColumn id="2" xr3:uid="{0A7470C8-0553-4512-8DC7-78AC8F7C46BD}" name="Kolumna2" dataDxfId="2228"/>
  </tableColumns>
  <tableStyleInfo name="TableStyleLight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96B84F5D-9D4E-4F0D-B4C6-DCB7B9654313}" name="Tabela16405860520167" displayName="Tabela16405860520167" ref="AD163:AI172" headerRowCount="0" totalsRowShown="0" headerRowDxfId="1153" dataDxfId="1152">
  <tableColumns count="6">
    <tableColumn id="1" xr3:uid="{14B2D4B4-66F6-4F3E-9D0A-970D29AC0D24}" name="Kolumna1" dataDxfId="1151">
      <calculatedColumnFormula>Kategorie!B163</calculatedColumnFormula>
    </tableColumn>
    <tableColumn id="2" xr3:uid="{374C4D7D-3D01-4560-8334-3958EA78263F}" name="Kolumna2" dataDxfId="1150"/>
    <tableColumn id="3" xr3:uid="{CA0DA269-CD7B-4F6B-88C3-F3DAC3991E56}" name="Kolumna3" dataDxfId="1149"/>
    <tableColumn id="4" xr3:uid="{B39C85D8-1B1C-4CF9-AE5A-1E6D84609329}" name="Kolumna4" dataDxfId="1148">
      <calculatedColumnFormula>AE163-AF163</calculatedColumnFormula>
    </tableColumn>
    <tableColumn id="5" xr3:uid="{6CE1E3F9-6C24-4491-A0AD-EF5E944603C3}" name="Kolumna5" dataDxfId="1147">
      <calculatedColumnFormula>IFERROR(AF163/AE163,"")</calculatedColumnFormula>
    </tableColumn>
    <tableColumn id="6" xr3:uid="{E65BFE96-ABE2-416A-A104-DB1CD6A05C67}" name="Kolumna6" dataDxfId="1146"/>
  </tableColumns>
  <tableStyleInfo name="TableStyleLight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1DDE5264-A0DA-465B-83E7-D71F15511B72}" name="Tabela1640586061521168" displayName="Tabela1640586061521168" ref="AD175:AI184" headerRowCount="0" totalsRowShown="0" headerRowDxfId="1145" dataDxfId="1144">
  <tableColumns count="6">
    <tableColumn id="1" xr3:uid="{BECF1EF0-3AFF-458C-930C-91D549462DDA}" name="Kolumna1" dataDxfId="1143">
      <calculatedColumnFormula>Kategorie!B175</calculatedColumnFormula>
    </tableColumn>
    <tableColumn id="2" xr3:uid="{F84BC07F-18B7-4E41-9A88-56C9C9593901}" name="Kolumna2" dataDxfId="1142"/>
    <tableColumn id="3" xr3:uid="{585EB226-C831-4CD5-9A63-73C1F4AF8C79}" name="Kolumna3" dataDxfId="1141"/>
    <tableColumn id="4" xr3:uid="{6C03A8E5-2A54-4DDB-84E0-1FD63F226AC9}" name="Kolumna4" dataDxfId="1140">
      <calculatedColumnFormula>AE175-AF175</calculatedColumnFormula>
    </tableColumn>
    <tableColumn id="5" xr3:uid="{F3C714F9-E997-46FD-9AA9-3A8F37240BA3}" name="Kolumna5" dataDxfId="1139">
      <calculatedColumnFormula>IFERROR(AF175/AE175,"")</calculatedColumnFormula>
    </tableColumn>
    <tableColumn id="6" xr3:uid="{6E3EC819-BA65-4BCF-9723-2BF3937D8806}" name="Kolumna6" dataDxfId="1138"/>
  </tableColumns>
  <tableStyleInfo name="TableStyleLight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A813B09D-A636-4B55-82FB-DBA71F042A59}" name="Tabela164058606115522169" displayName="Tabela164058606115522169" ref="AD187:AI196" headerRowCount="0" totalsRowShown="0" headerRowDxfId="1137" dataDxfId="1136">
  <tableColumns count="6">
    <tableColumn id="1" xr3:uid="{2992D590-BF24-426B-AFED-ED605E50A061}" name="Kolumna1" dataDxfId="1135">
      <calculatedColumnFormula>Kategorie!B188</calculatedColumnFormula>
    </tableColumn>
    <tableColumn id="2" xr3:uid="{8B548273-F4D1-43A4-8FC0-D4C0D371716F}" name="Kolumna2" dataDxfId="1134"/>
    <tableColumn id="3" xr3:uid="{99943301-0AFC-4CE3-9CAA-7721A1AE1FFB}" name="Kolumna3" dataDxfId="1133"/>
    <tableColumn id="4" xr3:uid="{29A2C3F3-74F1-4814-8DFE-6305959082B6}" name="Kolumna4" dataDxfId="1132">
      <calculatedColumnFormula>AE187-AF187</calculatedColumnFormula>
    </tableColumn>
    <tableColumn id="5" xr3:uid="{0DAC2408-159C-429A-9775-E70F5E542099}" name="Kolumna5" dataDxfId="1131">
      <calculatedColumnFormula>IFERROR(AF187/AE187,"")</calculatedColumnFormula>
    </tableColumn>
    <tableColumn id="6" xr3:uid="{3D88D466-659F-4D65-B096-3EE44A9DAFD2}" name="Kolumna6" dataDxfId="1130"/>
  </tableColumns>
  <tableStyleInfo name="TableStyleLight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BE1BE6E4-DC90-4CD4-8013-1B173780A5EE}" name="Tabela164058606117523170" displayName="Tabela164058606117523170" ref="AD199:AI208" headerRowCount="0" totalsRowShown="0" headerRowDxfId="1129" dataDxfId="1128">
  <tableColumns count="6">
    <tableColumn id="1" xr3:uid="{19CA90D3-5558-476A-9950-879E25171D2C}" name="Kolumna1" dataDxfId="1127">
      <calculatedColumnFormula>Kategorie!B200</calculatedColumnFormula>
    </tableColumn>
    <tableColumn id="2" xr3:uid="{2996E564-23F4-4815-B249-05146BC37734}" name="Kolumna2" dataDxfId="1126"/>
    <tableColumn id="3" xr3:uid="{5DC0BEC9-F4D5-44DB-B826-CF6432C7E442}" name="Kolumna3" dataDxfId="1125"/>
    <tableColumn id="4" xr3:uid="{48E868DC-6E8A-4F0E-8FC7-85B1E072D880}" name="Kolumna4" dataDxfId="1124">
      <calculatedColumnFormula>AE199-AF199</calculatedColumnFormula>
    </tableColumn>
    <tableColumn id="5" xr3:uid="{35C9715F-6025-4EA7-8666-123FE05621D9}" name="Kolumna5" dataDxfId="1123">
      <calculatedColumnFormula>IFERROR(AF199/AE199,"")</calculatedColumnFormula>
    </tableColumn>
    <tableColumn id="6" xr3:uid="{9D3A862A-C0CA-4547-AFAA-EC75FED80A9C}" name="Kolumna6" dataDxfId="1122"/>
  </tableColumns>
  <tableStyleInfo name="TableStyleLight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EB034574-9476-4E7E-8050-BC2C3F780CC3}" name="Tabela164058606120524171" displayName="Tabela164058606120524171" ref="AD211:AI220" headerRowCount="0" totalsRowShown="0" headerRowDxfId="1121" dataDxfId="1120">
  <tableColumns count="6">
    <tableColumn id="1" xr3:uid="{C6E7BD4B-61B5-4329-AAD2-B36D5EF7350A}" name="Kolumna1" dataDxfId="1119">
      <calculatedColumnFormula>Kategorie!B212</calculatedColumnFormula>
    </tableColumn>
    <tableColumn id="2" xr3:uid="{E21A4DC0-3150-40E2-87DE-90980EDDC9BD}" name="Kolumna2" dataDxfId="1118"/>
    <tableColumn id="3" xr3:uid="{C020B747-BAA5-474E-AF76-A5241EA5F821}" name="Kolumna3" dataDxfId="1117"/>
    <tableColumn id="4" xr3:uid="{1CCC10CD-12BE-4693-8159-094415A38DE2}" name="Kolumna4" dataDxfId="1116">
      <calculatedColumnFormula>AE211-AF211</calculatedColumnFormula>
    </tableColumn>
    <tableColumn id="5" xr3:uid="{DFE2E5EF-5E1A-4962-B89A-A013979862BB}" name="Kolumna5" dataDxfId="1115">
      <calculatedColumnFormula>IFERROR(AF211/AE211,"")</calculatedColumnFormula>
    </tableColumn>
    <tableColumn id="6" xr3:uid="{A7854EC9-7D9C-4A8A-B1E2-5E3623D8793A}" name="Kolumna6" dataDxfId="1114"/>
  </tableColumns>
  <tableStyleInfo name="TableStyleLight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5FFDED07-DC58-4928-9B8A-DE9B11169182}" name="Jedzenie250730172" displayName="Jedzenie250730172" ref="AK7:AP16" headerRowCount="0" totalsRowShown="0" headerRowDxfId="1113" dataDxfId="1112">
  <tableColumns count="6">
    <tableColumn id="1" xr3:uid="{EECF28A8-4EBB-4895-9EE9-6D417069CBA1}" name="Kategoria" dataDxfId="1111">
      <calculatedColumnFormula>Kategorie!B7</calculatedColumnFormula>
    </tableColumn>
    <tableColumn id="2" xr3:uid="{4C861949-71D0-427C-885F-51A99EE42552}" name="0" headerRowDxfId="1110" dataDxfId="1109"/>
    <tableColumn id="3" xr3:uid="{11B0F538-70AB-407B-B098-EFA17BD005BF}" name="02" headerRowDxfId="1108" dataDxfId="1107"/>
    <tableColumn id="4" xr3:uid="{D6C22B3F-5CCC-42E2-93A7-733BF02EBCA3}" name="Kolumna4" dataDxfId="1106">
      <calculatedColumnFormula>AL7-AM7</calculatedColumnFormula>
    </tableColumn>
    <tableColumn id="5" xr3:uid="{9DD135A5-6B71-4346-92E1-C3FD1A10C05D}" name="Kolumna1" dataDxfId="1105">
      <calculatedColumnFormula>IFERROR(AM7/AL7,"")</calculatedColumnFormula>
    </tableColumn>
    <tableColumn id="6" xr3:uid="{FBE4641C-2D75-4073-A1F7-9A144322DE6A}" name="Kolumna2" dataDxfId="1104"/>
  </tableColumns>
  <tableStyleInfo name="TableStyleLight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75984C8B-C191-45AA-A578-836AD8960321}" name="Transport350841173" displayName="Transport350841173" ref="AK31:AP40" headerRowCount="0" totalsRowShown="0" headerRowDxfId="1103" dataDxfId="1102">
  <tableColumns count="6">
    <tableColumn id="1" xr3:uid="{D85AEA26-5250-4A25-8E11-1BFB79041269}" name="Kolumna1" dataDxfId="1101">
      <calculatedColumnFormula>Kategorie!B31</calculatedColumnFormula>
    </tableColumn>
    <tableColumn id="2" xr3:uid="{5A7C6879-07A2-4D7C-93E2-411CD332B3C0}" name="Kolumna2" dataDxfId="1100"/>
    <tableColumn id="3" xr3:uid="{9961B316-2226-42DB-B804-A19DFF21711C}" name="Kolumna3" dataDxfId="1099"/>
    <tableColumn id="4" xr3:uid="{47BF166B-0A55-4581-AA6D-EB878A66AA14}" name="Kolumna4" dataDxfId="1098">
      <calculatedColumnFormula>AL31-AM31</calculatedColumnFormula>
    </tableColumn>
    <tableColumn id="5" xr3:uid="{41F0726F-F67E-4473-8BBE-63A6A54C5530}" name="Kolumna5" dataDxfId="1097">
      <calculatedColumnFormula>IFERROR(AM31/AL31,"")</calculatedColumnFormula>
    </tableColumn>
    <tableColumn id="6" xr3:uid="{6BD473BB-53C5-45E3-B1D1-EDA08191E54A}" name="Kolumna6" dataDxfId="1096"/>
  </tableColumns>
  <tableStyleInfo name="TableStyleLight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6F08D208-4B54-47C3-8D43-0903E87B9B35}" name="Tabela43150942174" displayName="Tabela43150942174" ref="AK19:AP28" headerRowCount="0" totalsRowShown="0" headerRowDxfId="1095" dataDxfId="1094">
  <tableColumns count="6">
    <tableColumn id="1" xr3:uid="{A61D79BE-BCAA-43B1-9579-778FD353CECF}" name="Kolumna1" dataDxfId="1093">
      <calculatedColumnFormula>Kategorie!B19</calculatedColumnFormula>
    </tableColumn>
    <tableColumn id="2" xr3:uid="{A10742A7-E39D-429C-89B6-B371353CA42B}" name="Kolumna2" headerRowDxfId="1092" dataDxfId="1091"/>
    <tableColumn id="3" xr3:uid="{339C7552-8431-4FE8-AFE9-8C93F5D8B23A}" name="Kolumna3" headerRowDxfId="1090" dataDxfId="1089"/>
    <tableColumn id="4" xr3:uid="{89AA43CB-29E8-4DCD-AC99-EBAC3DE8B7A8}" name="Kolumna4" headerRowDxfId="1088" dataDxfId="1087">
      <calculatedColumnFormula>AL19-AM19</calculatedColumnFormula>
    </tableColumn>
    <tableColumn id="5" xr3:uid="{521F3591-A6D2-4B98-9496-5465607FDCE7}" name="Kolumna5" headerRowDxfId="1086" dataDxfId="1085">
      <calculatedColumnFormula>IFERROR(AM19/AL19,"")</calculatedColumnFormula>
    </tableColumn>
    <tableColumn id="6" xr3:uid="{6FF381F6-264E-4CC9-A9A0-31D7C117FB3E}" name="Kolumna6" headerRowDxfId="1084" dataDxfId="1083"/>
  </tableColumns>
  <tableStyleInfo name="TableStyleLight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11710288-7F5D-49D7-83E0-EF803769E9D7}" name="Tabela83251043175" displayName="Tabela83251043175" ref="AK43:AP52" headerRowCount="0" totalsRowShown="0" headerRowDxfId="1082" dataDxfId="1081">
  <tableColumns count="6">
    <tableColumn id="1" xr3:uid="{9229A487-EF4C-4473-B4B8-D499897F868A}" name="Kolumna1" headerRowDxfId="1080" dataDxfId="1079">
      <calculatedColumnFormula>Kategorie!B43</calculatedColumnFormula>
    </tableColumn>
    <tableColumn id="2" xr3:uid="{B42164AA-7651-49A6-A65D-19B881C9AAB3}" name="Kolumna2" dataDxfId="1078"/>
    <tableColumn id="3" xr3:uid="{F3B94E15-E9F9-45A8-86B1-21ECA809A06C}" name="Kolumna3" dataDxfId="1077"/>
    <tableColumn id="4" xr3:uid="{9AFBBB2A-6F53-4780-9950-F40B0BFB2F12}" name="Kolumna4" dataDxfId="1076">
      <calculatedColumnFormula>AL43-AM43</calculatedColumnFormula>
    </tableColumn>
    <tableColumn id="5" xr3:uid="{4FE664E5-3C38-4DCF-A78E-E6F734780083}" name="Kolumna5" dataDxfId="1075">
      <calculatedColumnFormula>IFERROR(AM43/AL43,"")</calculatedColumnFormula>
    </tableColumn>
    <tableColumn id="6" xr3:uid="{D14028A2-2AC8-4B14-A0F6-5E9B182F7A26}" name="Kolumna6" dataDxfId="1074"/>
  </tableColumns>
  <tableStyleInfo name="TableStyleLight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D94DE92-4D6B-4E0A-8918-610EC981D817}" name="Tabela93351144176" displayName="Tabela93351144176" ref="AK55:AP64" headerRowCount="0" totalsRowShown="0" headerRowDxfId="1073" dataDxfId="1072">
  <tableColumns count="6">
    <tableColumn id="1" xr3:uid="{8C9A8016-837F-490F-BCF1-76F71E66CA97}" name="Kolumna1" headerRowDxfId="1071" dataDxfId="1070">
      <calculatedColumnFormula>Kategorie!B55</calculatedColumnFormula>
    </tableColumn>
    <tableColumn id="2" xr3:uid="{F97DE15B-A7A6-47EC-909B-A0E00CC67F47}" name="Kolumna2" dataDxfId="1069"/>
    <tableColumn id="3" xr3:uid="{B56BBD9E-72DB-44EA-B900-E4B33054C356}" name="Kolumna3" dataDxfId="1068"/>
    <tableColumn id="4" xr3:uid="{97583FCC-7241-4629-BE38-3EA524E3FDAE}" name="Kolumna4" dataDxfId="1067">
      <calculatedColumnFormula>AL55-AM55</calculatedColumnFormula>
    </tableColumn>
    <tableColumn id="5" xr3:uid="{FA0EDB66-7833-48F5-9819-DAFE620A9740}" name="Kolumna5" dataDxfId="1066">
      <calculatedColumnFormula>IFERROR(AM55/AL55,"")</calculatedColumnFormula>
    </tableColumn>
    <tableColumn id="6" xr3:uid="{2800A6E7-75D3-46C6-89F1-B63916FB6654}" name="Kolumna6" dataDxfId="1065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074B8CE-1608-44F7-B4F1-58F328049AD8}" name="Tabela1539364106116" displayName="Tabela1539364106116" ref="B151:C160" headerRowCount="0" totalsRowShown="0">
  <tableColumns count="2">
    <tableColumn id="1" xr3:uid="{B613AD80-0241-437E-92F0-1257DD9D7CA7}" name="Kolumna1" dataDxfId="2227"/>
    <tableColumn id="2" xr3:uid="{2CD54FE0-996D-45D0-BFE8-EA631F850130}" name="Kolumna2" dataDxfId="2226"/>
  </tableColumns>
  <tableStyleInfo name="TableStyleLight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18B4C2A0-0863-476E-9A51-901FC81162C1}" name="Tabela103451245177" displayName="Tabela103451245177" ref="AK67:AP76" headerRowCount="0" totalsRowShown="0" headerRowDxfId="1064" dataDxfId="1063">
  <tableColumns count="6">
    <tableColumn id="1" xr3:uid="{68AC3435-6954-4DE9-9A0B-338A6C403911}" name="Kolumna1" headerRowDxfId="1062" dataDxfId="1061">
      <calculatedColumnFormula>Kategorie!B67</calculatedColumnFormula>
    </tableColumn>
    <tableColumn id="2" xr3:uid="{E6E7B2ED-5C5E-4087-961E-E29F16E81BCB}" name="Kolumna2" dataDxfId="1060"/>
    <tableColumn id="3" xr3:uid="{026581D4-A2DE-436A-870B-6B2AA9F5F9DE}" name="Kolumna3" dataDxfId="1059"/>
    <tableColumn id="4" xr3:uid="{FF99CB44-D494-4D0E-873D-A4E60DA2BFC9}" name="Kolumna4" dataDxfId="1058">
      <calculatedColumnFormula>AL67-AM67</calculatedColumnFormula>
    </tableColumn>
    <tableColumn id="5" xr3:uid="{6FF3CAF0-0DC8-468D-A6C9-EA8101A48D31}" name="Kolumna5" dataDxfId="1057">
      <calculatedColumnFormula>IFERROR(AM67/AL67,"")</calculatedColumnFormula>
    </tableColumn>
    <tableColumn id="6" xr3:uid="{46F4DC48-6BDC-4275-A037-1CE942E2FDA4}" name="Kolumna6" dataDxfId="1056"/>
  </tableColumns>
  <tableStyleInfo name="TableStyleLight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A1AFCDFB-9CD7-49C5-A5A4-5770F1407F69}" name="Tabela113551346178" displayName="Tabela113551346178" ref="AK79:AP88" headerRowCount="0" totalsRowShown="0" headerRowDxfId="1055" dataDxfId="1054">
  <tableColumns count="6">
    <tableColumn id="1" xr3:uid="{9E2EBC43-52B2-4EB3-B14D-476F4B7DE6D0}" name="Kolumna1" dataDxfId="1053">
      <calculatedColumnFormula>Kategorie!B79</calculatedColumnFormula>
    </tableColumn>
    <tableColumn id="2" xr3:uid="{8C309AFC-AC19-4603-BE32-EF2EC69FB8C6}" name="Kolumna2" dataDxfId="1052"/>
    <tableColumn id="3" xr3:uid="{8E8EA720-0124-4854-9FAE-43BD5AB3B548}" name="Kolumna3" dataDxfId="1051"/>
    <tableColumn id="4" xr3:uid="{9F7198DA-8E7E-44E7-8D51-A7D02B32FC5F}" name="Kolumna4" dataDxfId="1050">
      <calculatedColumnFormula>AL79-AM79</calculatedColumnFormula>
    </tableColumn>
    <tableColumn id="5" xr3:uid="{922551A4-28AF-480C-B4EF-1062A3B76C38}" name="Kolumna5" dataDxfId="1049">
      <calculatedColumnFormula>IFERROR(AM79/AL79,"")</calculatedColumnFormula>
    </tableColumn>
    <tableColumn id="6" xr3:uid="{FAFDF642-50C7-47CF-B845-EA580BC82FBD}" name="Kolumna6" dataDxfId="1048"/>
  </tableColumns>
  <tableStyleInfo name="TableStyleLight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F5FE2D2-FDED-42A4-95E4-B82F293FC494}" name="Tabela123651447179" displayName="Tabela123651447179" ref="AK91:AP100" headerRowCount="0" totalsRowShown="0" headerRowDxfId="1047" dataDxfId="1046">
  <tableColumns count="6">
    <tableColumn id="1" xr3:uid="{6B25A037-A246-47E1-B669-935E3F5E9747}" name="Kolumna1" dataDxfId="1045">
      <calculatedColumnFormula>Kategorie!B91</calculatedColumnFormula>
    </tableColumn>
    <tableColumn id="2" xr3:uid="{5C0BD298-7341-4600-9FF4-E7038CCBFA1B}" name="Kolumna2" dataDxfId="1044"/>
    <tableColumn id="3" xr3:uid="{D2BF5BE7-6D5D-411E-97EF-505300F2BEC7}" name="Kolumna3" dataDxfId="1043"/>
    <tableColumn id="4" xr3:uid="{35D0B2BD-9A22-43CA-A512-C981458B3A6C}" name="Kolumna4" dataDxfId="1042">
      <calculatedColumnFormula>AL91-AM91</calculatedColumnFormula>
    </tableColumn>
    <tableColumn id="5" xr3:uid="{04C9CF19-BD10-4268-A1FD-E8AF7136B1A3}" name="Kolumna5" dataDxfId="1041">
      <calculatedColumnFormula>IFERROR(AM91/AL91,"")</calculatedColumnFormula>
    </tableColumn>
    <tableColumn id="6" xr3:uid="{0304A0D0-D1F8-4F76-B425-1702DD99ACF2}" name="Kolumna6" dataDxfId="1040"/>
  </tableColumns>
  <tableStyleInfo name="TableStyleLight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2092FE6-9EBA-4A11-A712-5170D20C53BB}" name="Tabela133751548180" displayName="Tabela133751548180" ref="AK103:AP112" headerRowCount="0" totalsRowShown="0" headerRowDxfId="1039" dataDxfId="1038">
  <tableColumns count="6">
    <tableColumn id="1" xr3:uid="{56303499-1EC2-422E-903E-41ABB34E2E4A}" name="Kolumna1" dataDxfId="1037">
      <calculatedColumnFormula>Kategorie!B103</calculatedColumnFormula>
    </tableColumn>
    <tableColumn id="2" xr3:uid="{41FDEA5B-6C63-458C-B523-E40930BC89FC}" name="Kolumna2" dataDxfId="1036"/>
    <tableColumn id="3" xr3:uid="{C2D92DA9-16AE-4A83-92B7-33AC89088BEC}" name="Kolumna3" dataDxfId="1035"/>
    <tableColumn id="4" xr3:uid="{B859A6FC-E0F4-4C96-AED9-BBCCBBB92E55}" name="Kolumna4" dataDxfId="1034">
      <calculatedColumnFormula>AL103-AM103</calculatedColumnFormula>
    </tableColumn>
    <tableColumn id="5" xr3:uid="{453F5C64-1A78-44F6-AC5C-FEC1A7ECF60A}" name="Kolumna5" dataDxfId="1033">
      <calculatedColumnFormula>IFERROR(AM103/AL103,"")</calculatedColumnFormula>
    </tableColumn>
    <tableColumn id="6" xr3:uid="{E0FE1063-13C1-4ECB-8312-665CFC483FCA}" name="Kolumna6" dataDxfId="1032"/>
  </tableColumns>
  <tableStyleInfo name="TableStyleLight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7BB7D579-4048-4503-9F8E-F3503CB2E434}" name="Tabela143851649181" displayName="Tabela143851649181" ref="AK115:AP124" headerRowCount="0" totalsRowShown="0" headerRowDxfId="1031" dataDxfId="1030">
  <tableColumns count="6">
    <tableColumn id="1" xr3:uid="{84A5ABB0-E0D8-4972-825C-8E5D560251E2}" name="Kolumna1" dataDxfId="1029">
      <calculatedColumnFormula>Kategorie!B115</calculatedColumnFormula>
    </tableColumn>
    <tableColumn id="2" xr3:uid="{0D1A0A06-49E3-42F2-9DF0-0A9F9EFB8699}" name="Kolumna2" dataDxfId="1028"/>
    <tableColumn id="3" xr3:uid="{0281D982-73C7-4C97-855A-F5EBFD3BE34B}" name="Kolumna3" dataDxfId="1027"/>
    <tableColumn id="4" xr3:uid="{C12D32D9-357A-4112-8363-9649E07717B3}" name="Kolumna4" dataDxfId="1026">
      <calculatedColumnFormula>AL115-AM115</calculatedColumnFormula>
    </tableColumn>
    <tableColumn id="5" xr3:uid="{29D27889-A039-4DD2-9273-23D5BDFC2B27}" name="Kolumna5" dataDxfId="1025">
      <calculatedColumnFormula>IFERROR(AM115/AL115,"")</calculatedColumnFormula>
    </tableColumn>
    <tableColumn id="6" xr3:uid="{33213040-1AC6-4F1F-9347-CEC1F923B0AE}" name="Kolumna6" dataDxfId="1024"/>
  </tableColumns>
  <tableStyleInfo name="TableStyleLight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82B6573E-4822-4D2E-929F-B8F1B9C5932A}" name="Tabela153951750182" displayName="Tabela153951750182" ref="AK127:AP136" headerRowCount="0" totalsRowShown="0" headerRowDxfId="1023" dataDxfId="1022">
  <tableColumns count="6">
    <tableColumn id="1" xr3:uid="{B3F9A10B-2278-4CFB-9FEE-AA1B36545473}" name="Kolumna1" dataDxfId="1021">
      <calculatedColumnFormula>Kategorie!B127</calculatedColumnFormula>
    </tableColumn>
    <tableColumn id="2" xr3:uid="{F8D441B7-F05C-41EB-8CDC-3E4E7EC3187A}" name="Kolumna2" dataDxfId="1020"/>
    <tableColumn id="3" xr3:uid="{5845334D-2646-4049-BA62-3B0F8B2620F6}" name="Kolumna3" dataDxfId="1019"/>
    <tableColumn id="4" xr3:uid="{BE7FE924-8D35-4203-B91C-D27BA4FAE28A}" name="Kolumna4" dataDxfId="1018">
      <calculatedColumnFormula>AL127-AM127</calculatedColumnFormula>
    </tableColumn>
    <tableColumn id="5" xr3:uid="{EF92E236-0F83-46B6-971B-1DAFD59C2822}" name="Kolumna5" dataDxfId="1017">
      <calculatedColumnFormula>IFERROR(AM127/AL127,"")</calculatedColumnFormula>
    </tableColumn>
    <tableColumn id="6" xr3:uid="{33E6D43C-BC53-4434-8449-38529CC3219D}" name="Kolumna6" dataDxfId="1016"/>
  </tableColumns>
  <tableStyleInfo name="TableStyleLight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8C659D04-A0B7-4334-9704-4F2B51373396}" name="Tabela164051851183" displayName="Tabela164051851183" ref="AK139:AP148" headerRowCount="0" totalsRowShown="0" headerRowDxfId="1015" dataDxfId="1014">
  <tableColumns count="6">
    <tableColumn id="1" xr3:uid="{7C5C3F1E-5691-4F2A-9FFA-492502A6993A}" name="Kolumna1" dataDxfId="1013">
      <calculatedColumnFormula>Kategorie!B139</calculatedColumnFormula>
    </tableColumn>
    <tableColumn id="2" xr3:uid="{2071608F-1AFD-48DC-A3DF-E09E5C6C1B58}" name="Kolumna2" dataDxfId="1012"/>
    <tableColumn id="3" xr3:uid="{3D3957D7-BB7C-43EA-ACDA-99A1FEE8CB67}" name="Kolumna3" dataDxfId="1011"/>
    <tableColumn id="4" xr3:uid="{BB03962C-7BFD-4DFE-A85A-FCC4EDBAF6A9}" name="Kolumna4" dataDxfId="1010">
      <calculatedColumnFormula>AL139-AM139</calculatedColumnFormula>
    </tableColumn>
    <tableColumn id="5" xr3:uid="{36391271-6650-4BAF-8EAD-C0068A6C2C24}" name="Kolumna5" dataDxfId="1009">
      <calculatedColumnFormula>IFERROR(AM139/AL139,"")</calculatedColumnFormula>
    </tableColumn>
    <tableColumn id="6" xr3:uid="{3DC0E883-5A75-4367-ACA6-D9A82821F6B8}" name="Kolumna6" dataDxfId="1008"/>
  </tableColumns>
  <tableStyleInfo name="TableStyleLight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2E9AC4F-BC58-4007-947C-E71D4BCA8977}" name="Tabela16405851955184" displayName="Tabela16405851955184" ref="AK151:AP160" headerRowCount="0" totalsRowShown="0" headerRowDxfId="1007" dataDxfId="1006">
  <tableColumns count="6">
    <tableColumn id="1" xr3:uid="{5E977A63-9F86-4C05-AD7E-411116AB2BE1}" name="Kolumna1" dataDxfId="1005">
      <calculatedColumnFormula>Kategorie!B151</calculatedColumnFormula>
    </tableColumn>
    <tableColumn id="2" xr3:uid="{97FBB807-2C00-464E-BEEE-7DF838AE22DE}" name="Kolumna2" dataDxfId="1004"/>
    <tableColumn id="3" xr3:uid="{56F3B651-D253-4E40-98C4-48B63AB3F838}" name="Kolumna3" dataDxfId="1003"/>
    <tableColumn id="4" xr3:uid="{EE466F8B-5699-4980-B7BB-DC3A71885E72}" name="Kolumna4" dataDxfId="1002">
      <calculatedColumnFormula>AL151-AM151</calculatedColumnFormula>
    </tableColumn>
    <tableColumn id="5" xr3:uid="{2FB82E5A-32FA-442C-AED3-193E8D7519DF}" name="Kolumna5" dataDxfId="1001">
      <calculatedColumnFormula>IFERROR(AM151/AL151,"")</calculatedColumnFormula>
    </tableColumn>
    <tableColumn id="6" xr3:uid="{F3DFBE01-C795-492E-A3CC-D7CDCC5026A8}" name="Kolumna6" dataDxfId="1000"/>
  </tableColumns>
  <tableStyleInfo name="TableStyleLight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4E2E310D-6FB0-452B-B245-9E4170E399CA}" name="Tabela1640586052056185" displayName="Tabela1640586052056185" ref="AK163:AP172" headerRowCount="0" totalsRowShown="0" headerRowDxfId="999" dataDxfId="998">
  <tableColumns count="6">
    <tableColumn id="1" xr3:uid="{083A9D3B-F52C-4A5B-B5BE-B476B7B6062F}" name="Kolumna1" dataDxfId="997">
      <calculatedColumnFormula>Kategorie!B163</calculatedColumnFormula>
    </tableColumn>
    <tableColumn id="2" xr3:uid="{CF9837AE-148A-45EF-A05C-283A778AD8D8}" name="Kolumna2" dataDxfId="996"/>
    <tableColumn id="3" xr3:uid="{C4E0CAB2-1328-4073-88AF-F1CBE88DC998}" name="Kolumna3" dataDxfId="995"/>
    <tableColumn id="4" xr3:uid="{EACB289B-BAEE-4BBD-AA61-003C1E90E8D2}" name="Kolumna4" dataDxfId="994">
      <calculatedColumnFormula>AL163-AM163</calculatedColumnFormula>
    </tableColumn>
    <tableColumn id="5" xr3:uid="{07308B01-055C-4840-8BB7-DB226CBF48A9}" name="Kolumna5" dataDxfId="993">
      <calculatedColumnFormula>IFERROR(AM163/AL163,"")</calculatedColumnFormula>
    </tableColumn>
    <tableColumn id="6" xr3:uid="{BA0038CD-D54E-4AC6-8F7A-AA2F4860C746}" name="Kolumna6" dataDxfId="992"/>
  </tableColumns>
  <tableStyleInfo name="TableStyleLight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A85457E-4115-46F3-AAC2-34D39C55EF5D}" name="Tabela164058606152157186" displayName="Tabela164058606152157186" ref="AK175:AP184" headerRowCount="0" totalsRowShown="0" headerRowDxfId="991" dataDxfId="990">
  <tableColumns count="6">
    <tableColumn id="1" xr3:uid="{F9CA226C-1D70-4A51-9C40-F0E0E289BC1A}" name="Kolumna1" dataDxfId="989">
      <calculatedColumnFormula>Kategorie!B175</calculatedColumnFormula>
    </tableColumn>
    <tableColumn id="2" xr3:uid="{434E4A53-515A-4049-9D5B-F400680AE8C4}" name="Kolumna2" dataDxfId="988"/>
    <tableColumn id="3" xr3:uid="{252DC947-DB5C-4952-B2AB-E13CBF430651}" name="Kolumna3" dataDxfId="987"/>
    <tableColumn id="4" xr3:uid="{6F5495A4-723E-4B29-923D-4C0E7A2F756F}" name="Kolumna4" dataDxfId="986">
      <calculatedColumnFormula>AL175-AM175</calculatedColumnFormula>
    </tableColumn>
    <tableColumn id="5" xr3:uid="{BD1BF806-DF2C-47D3-B354-B1719BE2E791}" name="Kolumna5" dataDxfId="985">
      <calculatedColumnFormula>IFERROR(AM175/AL175,"")</calculatedColumnFormula>
    </tableColumn>
    <tableColumn id="6" xr3:uid="{7CD5CCBB-CDF6-4090-8B98-3B6F7FD219DB}" name="Kolumna6" dataDxfId="984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43BF4F7-D2DD-4555-B0FE-F10DE6828742}" name="Tabela1640365107117" displayName="Tabela1640365107117" ref="B163:C172" headerRowCount="0" totalsRowShown="0">
  <tableColumns count="2">
    <tableColumn id="1" xr3:uid="{CCFDE6CF-7D4B-46E5-A103-E23F0025DAF8}" name="Kolumna1" dataDxfId="2225"/>
    <tableColumn id="2" xr3:uid="{F6C08286-CC93-478E-B558-C2325B54B5C7}" name="Kolumna2" dataDxfId="2224"/>
  </tableColumns>
  <tableStyleInfo name="TableStyleLight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ED22E5A4-CF26-43D8-AA2D-D048585504B5}" name="Tabela16405860611552259187" displayName="Tabela16405860611552259187" ref="AK187:AP196" headerRowCount="0" totalsRowShown="0" headerRowDxfId="983" dataDxfId="982">
  <tableColumns count="6">
    <tableColumn id="1" xr3:uid="{7871BBB2-A66A-4EF3-9849-D8AFE2FBD6C5}" name="Kolumna1" dataDxfId="981">
      <calculatedColumnFormula>Kategorie!B188</calculatedColumnFormula>
    </tableColumn>
    <tableColumn id="2" xr3:uid="{6E5FD607-A4D3-4F5B-82DC-D50B6384F5C3}" name="Kolumna2" dataDxfId="980"/>
    <tableColumn id="3" xr3:uid="{B5B72E83-1FB9-4987-86D5-F2B02D1597A5}" name="Kolumna3" dataDxfId="979"/>
    <tableColumn id="4" xr3:uid="{C91055E7-BF47-4B53-8BC7-E1EA2EF71611}" name="Kolumna4" dataDxfId="978">
      <calculatedColumnFormula>AL187-AM187</calculatedColumnFormula>
    </tableColumn>
    <tableColumn id="5" xr3:uid="{016BFEDC-55A1-4560-858F-BA574D55EDA1}" name="Kolumna5" dataDxfId="977">
      <calculatedColumnFormula>IFERROR(AM187/AL187,"")</calculatedColumnFormula>
    </tableColumn>
    <tableColumn id="6" xr3:uid="{4DE01273-1481-413E-A049-C4CB05A0A25E}" name="Kolumna6" dataDxfId="976"/>
  </tableColumns>
  <tableStyleInfo name="TableStyleLight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C410B541-F2F1-4C7C-9E0E-60AAF9B3B5E9}" name="Tabela16405860611752362188" displayName="Tabela16405860611752362188" ref="AK199:AP208" headerRowCount="0" totalsRowShown="0" headerRowDxfId="975" dataDxfId="974">
  <tableColumns count="6">
    <tableColumn id="1" xr3:uid="{3B8325FE-1EB4-4858-9658-792B20937292}" name="Kolumna1" dataDxfId="973">
      <calculatedColumnFormula>Kategorie!B200</calculatedColumnFormula>
    </tableColumn>
    <tableColumn id="2" xr3:uid="{13011C94-FAE5-4E4E-AEA1-DB88864783D1}" name="Kolumna2" dataDxfId="972"/>
    <tableColumn id="3" xr3:uid="{5B69B919-9AAB-494B-A009-9D449ECD7248}" name="Kolumna3" dataDxfId="971"/>
    <tableColumn id="4" xr3:uid="{B6B58B8D-B4BB-4EFE-B539-9658521484E6}" name="Kolumna4" dataDxfId="970">
      <calculatedColumnFormula>AL199-AM199</calculatedColumnFormula>
    </tableColumn>
    <tableColumn id="5" xr3:uid="{7ECD5FAA-CDEA-435C-8D84-8AFD5669690D}" name="Kolumna5" dataDxfId="969">
      <calculatedColumnFormula>IFERROR(AM199/AL199,"")</calculatedColumnFormula>
    </tableColumn>
    <tableColumn id="6" xr3:uid="{8BF1FD4E-0345-4DC6-8F68-3D1A944C197A}" name="Kolumna6" dataDxfId="968"/>
  </tableColumns>
  <tableStyleInfo name="TableStyleLight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9DDBF8A-7379-40D6-B8EE-C2FB0DAD51AA}" name="Tabela16405860612052463189" displayName="Tabela16405860612052463189" ref="AK211:AP220" headerRowCount="0" totalsRowShown="0" headerRowDxfId="967" dataDxfId="966">
  <tableColumns count="6">
    <tableColumn id="1" xr3:uid="{32FFC89F-5DB4-47AB-91D6-CA3A944BC996}" name="Kolumna1" dataDxfId="965">
      <calculatedColumnFormula>Kategorie!B212</calculatedColumnFormula>
    </tableColumn>
    <tableColumn id="2" xr3:uid="{269DDF08-CAE0-4FE9-A7C6-617C03A6E7F0}" name="Kolumna2" dataDxfId="964"/>
    <tableColumn id="3" xr3:uid="{B79B92E1-C4BE-41A7-8216-AF72BBBBDF41}" name="Kolumna3" dataDxfId="963"/>
    <tableColumn id="4" xr3:uid="{CF0EA744-C7D1-426A-9ABA-E6291ED8F0EF}" name="Kolumna4" dataDxfId="962">
      <calculatedColumnFormula>AL211-AM211</calculatedColumnFormula>
    </tableColumn>
    <tableColumn id="5" xr3:uid="{4094DF4B-1E62-4BD2-9CB9-23872D5F36B6}" name="Kolumna5" dataDxfId="961">
      <calculatedColumnFormula>IFERROR(AM211/AL211,"")</calculatedColumnFormula>
    </tableColumn>
    <tableColumn id="6" xr3:uid="{EAE95BE3-C721-421F-AD67-1F7857B91DE1}" name="Kolumna6" dataDxfId="960"/>
  </tableColumns>
  <tableStyleInfo name="TableStyleLight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1FE19C06-35F8-43FB-9E13-90B52699DBAF}" name="Jedzenie282190" displayName="Jedzenie282190" ref="AR7:AW16" headerRowCount="0" totalsRowShown="0" headerRowDxfId="959" dataDxfId="958">
  <tableColumns count="6">
    <tableColumn id="1" xr3:uid="{FAD7A371-ADE3-4A8D-96D2-576865D91F0A}" name="Kategoria" dataDxfId="957">
      <calculatedColumnFormula>Kategorie!AR7</calculatedColumnFormula>
    </tableColumn>
    <tableColumn id="2" xr3:uid="{2D5A2507-5F2A-4756-8203-F042BB251A2B}" name="0" headerRowDxfId="956" dataDxfId="955"/>
    <tableColumn id="3" xr3:uid="{C7303A6E-A61A-4D92-B4CB-351C0FAC4D38}" name="02" headerRowDxfId="954" dataDxfId="953"/>
    <tableColumn id="4" xr3:uid="{21369D24-537C-483E-968E-2A8DBC2CE4D2}" name="Kolumna4" dataDxfId="952">
      <calculatedColumnFormula>AS7-AT7</calculatedColumnFormula>
    </tableColumn>
    <tableColumn id="5" xr3:uid="{1C4285F2-B8E4-4DF5-A2A3-7BAF9E369C04}" name="Kolumna1" dataDxfId="951">
      <calculatedColumnFormula>IFERROR(AT7/AS7,"")</calculatedColumnFormula>
    </tableColumn>
    <tableColumn id="6" xr3:uid="{C9306956-FD5F-41A1-B58E-4DB8544B9B3C}" name="Kolumna2" dataDxfId="950"/>
  </tableColumns>
  <tableStyleInfo name="TableStyleLight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4C3B5EA5-7397-4168-978E-656CD7949452}" name="Transport383191" displayName="Transport383191" ref="AR31:AW40" headerRowCount="0" totalsRowShown="0" headerRowDxfId="949" dataDxfId="948">
  <tableColumns count="6">
    <tableColumn id="1" xr3:uid="{C885BEFE-5E74-42EA-8B00-3246FB022261}" name="Kolumna1" dataDxfId="947"/>
    <tableColumn id="2" xr3:uid="{CE6B0E97-2F3D-4C3C-AB39-CEB606E4CE1A}" name="Kolumna2" dataDxfId="946"/>
    <tableColumn id="3" xr3:uid="{1BD02F55-860C-48F5-A8A3-6A680BFBCBC0}" name="Kolumna3" dataDxfId="945"/>
    <tableColumn id="4" xr3:uid="{FB991D2E-9411-43E7-911D-1B679DBFF85B}" name="Kolumna4" dataDxfId="944">
      <calculatedColumnFormula>AS31-AT31</calculatedColumnFormula>
    </tableColumn>
    <tableColumn id="5" xr3:uid="{910C37BF-6288-4534-8132-91FE8DD1E33C}" name="Kolumna5" dataDxfId="943">
      <calculatedColumnFormula>IFERROR(AT31/AS31,"")</calculatedColumnFormula>
    </tableColumn>
    <tableColumn id="6" xr3:uid="{049FB8C8-B109-42B6-A63B-CEC1C370407D}" name="Kolumna6" dataDxfId="942"/>
  </tableColumns>
  <tableStyleInfo name="TableStyleLight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D36E6BCB-0F14-4F3D-8C55-CAE32BCD2E8B}" name="Tabela43184192" displayName="Tabela43184192" ref="AR19:AW28" headerRowCount="0" totalsRowShown="0" headerRowDxfId="941" dataDxfId="940">
  <tableColumns count="6">
    <tableColumn id="1" xr3:uid="{3FEECCF4-FB0F-47BF-968D-99047076987D}" name="Kolumna1" dataDxfId="939"/>
    <tableColumn id="2" xr3:uid="{F50F7005-EC96-4116-9D24-D882859BC30C}" name="Kolumna2" headerRowDxfId="938" dataDxfId="937"/>
    <tableColumn id="3" xr3:uid="{6FB8275D-5C8E-4E92-876A-12200187B2F5}" name="Kolumna3" headerRowDxfId="936" dataDxfId="935"/>
    <tableColumn id="4" xr3:uid="{620207AB-784E-43E3-865B-293DAAABC0A9}" name="Kolumna4" headerRowDxfId="934" dataDxfId="933">
      <calculatedColumnFormula>AS19-AT19</calculatedColumnFormula>
    </tableColumn>
    <tableColumn id="5" xr3:uid="{7FFF4416-9407-474F-9ED8-D957808327B6}" name="Kolumna5" headerRowDxfId="932" dataDxfId="931">
      <calculatedColumnFormula>IFERROR(AT19/AS19,"")</calculatedColumnFormula>
    </tableColumn>
    <tableColumn id="6" xr3:uid="{AB5DEC1A-C9A1-4E5E-9EA6-81BCCF7E482C}" name="Kolumna6" headerRowDxfId="930" dataDxfId="929"/>
  </tableColumns>
  <tableStyleInfo name="TableStyleLight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CA087E44-FFD5-4DFA-B807-D2256A88ED63}" name="Tabela83285193" displayName="Tabela83285193" ref="AR43:AW52" headerRowCount="0" totalsRowShown="0" headerRowDxfId="928" dataDxfId="927">
  <tableColumns count="6">
    <tableColumn id="1" xr3:uid="{BDB6855F-5ABE-47A2-825A-157A6FED0ACD}" name="Kolumna1" headerRowDxfId="926" dataDxfId="925"/>
    <tableColumn id="2" xr3:uid="{46DB52DC-00AC-476D-9953-A9D2B25FD764}" name="Kolumna2" dataDxfId="924"/>
    <tableColumn id="3" xr3:uid="{F647A2D9-7281-4144-B971-7B95F121DB30}" name="Kolumna3" dataDxfId="923"/>
    <tableColumn id="4" xr3:uid="{72ADFD74-FEFB-464B-BF4E-B73DC4E03887}" name="Kolumna4" dataDxfId="922">
      <calculatedColumnFormula>AS43-AT43</calculatedColumnFormula>
    </tableColumn>
    <tableColumn id="5" xr3:uid="{F30BBC21-592D-4DBC-80F3-625EE15788CE}" name="Kolumna5" dataDxfId="921">
      <calculatedColumnFormula>IFERROR(AT43/AS43,"")</calculatedColumnFormula>
    </tableColumn>
    <tableColumn id="6" xr3:uid="{67825813-9488-46F7-A3EE-7D73C83A9D3D}" name="Kolumna6" dataDxfId="920"/>
  </tableColumns>
  <tableStyleInfo name="TableStyleLight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7EAF8B10-3F0A-4507-8215-86CC0A4C26DE}" name="Tabela93386194" displayName="Tabela93386194" ref="AR55:AW64" headerRowCount="0" totalsRowShown="0" headerRowDxfId="919" dataDxfId="918">
  <tableColumns count="6">
    <tableColumn id="1" xr3:uid="{3D43391B-99AB-44C3-9B29-861F48419977}" name="Kolumna1" headerRowDxfId="917" dataDxfId="916"/>
    <tableColumn id="2" xr3:uid="{A2BBCAF0-F562-4D12-BD84-F8DB4CFD017D}" name="Kolumna2" dataDxfId="915"/>
    <tableColumn id="3" xr3:uid="{D613A0A0-3755-4A26-B978-2F8D6C4372E6}" name="Kolumna3" dataDxfId="914"/>
    <tableColumn id="4" xr3:uid="{3E3CF439-188D-4F45-932E-84822C838068}" name="Kolumna4" dataDxfId="913">
      <calculatedColumnFormula>AS55-AT55</calculatedColumnFormula>
    </tableColumn>
    <tableColumn id="5" xr3:uid="{3B181C5C-FA9F-4915-BC41-2F21D328FC9B}" name="Kolumna5" dataDxfId="912">
      <calculatedColumnFormula>IFERROR(AT55/AS55,"")</calculatedColumnFormula>
    </tableColumn>
    <tableColumn id="6" xr3:uid="{B8A4C604-CFB5-405B-BAA4-2B31C0151BCF}" name="Kolumna6" dataDxfId="911"/>
  </tableColumns>
  <tableStyleInfo name="TableStyleLight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C75401DF-9F11-4ED9-B4FD-DA99C0094CBF}" name="Tabela103487195" displayName="Tabela103487195" ref="AR67:AW76" headerRowCount="0" totalsRowShown="0" headerRowDxfId="910" dataDxfId="909">
  <tableColumns count="6">
    <tableColumn id="1" xr3:uid="{56B9C837-A3B9-477A-A567-3CFC935084CB}" name="Kolumna1" headerRowDxfId="908" dataDxfId="907"/>
    <tableColumn id="2" xr3:uid="{5AEB5BDA-649B-450D-BE57-059B81D9C52D}" name="Kolumna2" dataDxfId="906"/>
    <tableColumn id="3" xr3:uid="{557B132E-D92D-4D69-9AEE-FA5B61BB2635}" name="Kolumna3" dataDxfId="905"/>
    <tableColumn id="4" xr3:uid="{DE58A6A0-CC65-455D-A6C3-74D83D1C05EA}" name="Kolumna4" dataDxfId="904">
      <calculatedColumnFormula>AS67-AT67</calculatedColumnFormula>
    </tableColumn>
    <tableColumn id="5" xr3:uid="{B2D2BC26-C4E5-4646-A9A1-86120A4C1D8F}" name="Kolumna5" dataDxfId="903">
      <calculatedColumnFormula>IFERROR(AT67/AS67,"")</calculatedColumnFormula>
    </tableColumn>
    <tableColumn id="6" xr3:uid="{73637DD9-DA14-4599-9605-216944606BB4}" name="Kolumna6" dataDxfId="902"/>
  </tableColumns>
  <tableStyleInfo name="TableStyleLight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23F19429-4BB8-4284-9E52-983FE40AD7DE}" name="Tabela113588196" displayName="Tabela113588196" ref="AR79:AW88" headerRowCount="0" totalsRowShown="0" headerRowDxfId="901" dataDxfId="900">
  <tableColumns count="6">
    <tableColumn id="1" xr3:uid="{4D0DD5B2-5A6B-4CE3-B765-2A5DE0D9C817}" name="Kolumna1" dataDxfId="899"/>
    <tableColumn id="2" xr3:uid="{DD2DAE56-DEBC-430D-996E-23AF185DA623}" name="Kolumna2" dataDxfId="898"/>
    <tableColumn id="3" xr3:uid="{432B239D-2A86-46D9-AF4C-D813F3DBAD6A}" name="Kolumna3" dataDxfId="897"/>
    <tableColumn id="4" xr3:uid="{4DDF9C82-A78E-4D5B-8B1C-8D03A07CA535}" name="Kolumna4" dataDxfId="896">
      <calculatedColumnFormula>AS79-AT79</calculatedColumnFormula>
    </tableColumn>
    <tableColumn id="5" xr3:uid="{C9FE341A-40EE-44A0-A097-6A6A2FF73059}" name="Kolumna5" dataDxfId="895">
      <calculatedColumnFormula>IFERROR(AT79/AS79,"")</calculatedColumnFormula>
    </tableColumn>
    <tableColumn id="6" xr3:uid="{91E36EDD-AE24-454B-AE41-ACD4638E44A2}" name="Kolumna6" dataDxfId="894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3C71AD7A-49AD-4129-A2C9-FA01DDC12E22}" name="Tabela1337362104118" displayName="Tabela1337362104118" ref="B127:C136" headerRowCount="0" totalsRowShown="0">
  <tableColumns count="2">
    <tableColumn id="1" xr3:uid="{3CAF1B06-038F-4D8E-A8EC-3B60CF625565}" name="Kolumna1" dataDxfId="2223"/>
    <tableColumn id="2" xr3:uid="{8E2720D7-6B9C-435C-AB5B-6EB3750958DB}" name="Kolumna2" dataDxfId="2222"/>
  </tableColumns>
  <tableStyleInfo name="TableStyleLight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1E406E2B-8000-4198-BE5D-3E1DA7BFA0B1}" name="Tabela123689197" displayName="Tabela123689197" ref="AR91:AW100" headerRowCount="0" totalsRowShown="0" headerRowDxfId="893" dataDxfId="892">
  <tableColumns count="6">
    <tableColumn id="1" xr3:uid="{AD546D3A-B46B-4BAD-876D-06EAED50B75C}" name="Kolumna1" dataDxfId="891"/>
    <tableColumn id="2" xr3:uid="{21957636-C8D7-4530-8A13-F436F8637632}" name="Kolumna2" dataDxfId="890"/>
    <tableColumn id="3" xr3:uid="{C04D06D9-7D2A-4B19-B4AE-D7BA5E09F9BD}" name="Kolumna3" dataDxfId="889"/>
    <tableColumn id="4" xr3:uid="{E37C74E9-54B1-4971-95D9-144CFF442B00}" name="Kolumna4" dataDxfId="888">
      <calculatedColumnFormula>AS91-AT91</calculatedColumnFormula>
    </tableColumn>
    <tableColumn id="5" xr3:uid="{100E4FEC-EAF7-4CB5-AAF9-71EAB455699B}" name="Kolumna5" dataDxfId="887">
      <calculatedColumnFormula>IFERROR(AT91/AS91,"")</calculatedColumnFormula>
    </tableColumn>
    <tableColumn id="6" xr3:uid="{4CF342F2-25DB-45FF-8E3A-D1F5F0D41DB3}" name="Kolumna6" dataDxfId="886"/>
  </tableColumns>
  <tableStyleInfo name="TableStyleLight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AA076AA4-6FEA-4E39-B1E6-CF98F51E7494}" name="Tabela133790198" displayName="Tabela133790198" ref="AR103:AW112" headerRowCount="0" totalsRowShown="0" headerRowDxfId="885" dataDxfId="884">
  <tableColumns count="6">
    <tableColumn id="1" xr3:uid="{F27BD20F-3CBF-455F-9610-60BEBF7F4849}" name="Kolumna1" dataDxfId="883"/>
    <tableColumn id="2" xr3:uid="{F690B33A-456F-43C1-B2A3-12BFF379512E}" name="Kolumna2" dataDxfId="882"/>
    <tableColumn id="3" xr3:uid="{1A1A6983-DBD6-49AC-BB06-C9E2BE07447D}" name="Kolumna3" dataDxfId="881"/>
    <tableColumn id="4" xr3:uid="{8F116BB0-C2AD-48E7-85A6-1EEA8F2C0CC0}" name="Kolumna4" dataDxfId="880">
      <calculatedColumnFormula>AS103-AT103</calculatedColumnFormula>
    </tableColumn>
    <tableColumn id="5" xr3:uid="{C249BAE2-4B01-4EAB-93DE-70D9C84C5E55}" name="Kolumna5" dataDxfId="879">
      <calculatedColumnFormula>IFERROR(AT103/AS103,"")</calculatedColumnFormula>
    </tableColumn>
    <tableColumn id="6" xr3:uid="{AA98FA68-0311-47BC-A8A7-C7B6C3975BB5}" name="Kolumna6" dataDxfId="878"/>
  </tableColumns>
  <tableStyleInfo name="TableStyleLight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553EFF15-9FAB-40DE-830A-4B953C0991C7}" name="Tabela143891199" displayName="Tabela143891199" ref="AR115:AW124" headerRowCount="0" totalsRowShown="0" headerRowDxfId="877" dataDxfId="876">
  <tableColumns count="6">
    <tableColumn id="1" xr3:uid="{BC773F80-34E4-4FFC-93FF-D012FA91A984}" name="Kolumna1" dataDxfId="875"/>
    <tableColumn id="2" xr3:uid="{59CC8A95-CAC5-4973-9BAE-C63F55989034}" name="Kolumna2" dataDxfId="874"/>
    <tableColumn id="3" xr3:uid="{81733393-B58B-43D8-BAA5-432555DCDF9C}" name="Kolumna3" dataDxfId="873"/>
    <tableColumn id="4" xr3:uid="{144BC51A-41DE-4D79-93CF-BEF888666181}" name="Kolumna4" dataDxfId="872">
      <calculatedColumnFormula>AS115-AT115</calculatedColumnFormula>
    </tableColumn>
    <tableColumn id="5" xr3:uid="{518440A5-A83B-4B41-ACED-6A6FA2BDDA06}" name="Kolumna5" dataDxfId="871">
      <calculatedColumnFormula>IFERROR(AT115/AS115,"")</calculatedColumnFormula>
    </tableColumn>
    <tableColumn id="6" xr3:uid="{2D2613EC-637B-45E7-A6E4-BD804B57B676}" name="Kolumna6" dataDxfId="870"/>
  </tableColumns>
  <tableStyleInfo name="TableStyleLight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9ACFFC30-9603-4CB0-8900-B330BCB2E14C}" name="Tabela153992200" displayName="Tabela153992200" ref="AR127:AW136" headerRowCount="0" totalsRowShown="0" headerRowDxfId="869" dataDxfId="868">
  <tableColumns count="6">
    <tableColumn id="1" xr3:uid="{B5836FF8-5E7B-4044-BB2B-14E941646938}" name="Kolumna1" dataDxfId="867"/>
    <tableColumn id="2" xr3:uid="{F49D2D56-67E3-4517-9E88-35713D297547}" name="Kolumna2" dataDxfId="866"/>
    <tableColumn id="3" xr3:uid="{EF66F4F4-032F-4870-B056-0CD11CA5C0F4}" name="Kolumna3" dataDxfId="865"/>
    <tableColumn id="4" xr3:uid="{C1B6D46C-3144-4989-B222-19F7759258F2}" name="Kolumna4" dataDxfId="864">
      <calculatedColumnFormula>AS127-AT127</calculatedColumnFormula>
    </tableColumn>
    <tableColumn id="5" xr3:uid="{FBE733DC-1E05-49D2-B073-8D63BC269583}" name="Kolumna5" dataDxfId="863">
      <calculatedColumnFormula>IFERROR(AT127/AS127,"")</calculatedColumnFormula>
    </tableColumn>
    <tableColumn id="6" xr3:uid="{AD98FBDD-0F60-46FB-A0AA-51E21A80744A}" name="Kolumna6" dataDxfId="862"/>
  </tableColumns>
  <tableStyleInfo name="TableStyleLight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FDCB88B4-F0AE-429E-B725-EDD568B2030A}" name="Tabela164093201" displayName="Tabela164093201" ref="AR139:AW148" headerRowCount="0" totalsRowShown="0" headerRowDxfId="861" dataDxfId="860">
  <tableColumns count="6">
    <tableColumn id="1" xr3:uid="{43FECC87-0E07-4231-AD17-4A05ABB2483F}" name="Kolumna1" dataDxfId="859"/>
    <tableColumn id="2" xr3:uid="{BF3461D6-C16B-4A77-8856-A55186C51B6F}" name="Kolumna2" dataDxfId="858"/>
    <tableColumn id="3" xr3:uid="{9A3C8572-0625-4125-BD62-D6A17EB3CCC1}" name="Kolumna3" dataDxfId="857"/>
    <tableColumn id="4" xr3:uid="{E964509D-85A9-4F88-A86C-2D1E36BAC934}" name="Kolumna4" dataDxfId="856">
      <calculatedColumnFormula>AS139-AT139</calculatedColumnFormula>
    </tableColumn>
    <tableColumn id="5" xr3:uid="{B364BA45-162B-4C4B-95F8-3C2E37D8A3D4}" name="Kolumna5" dataDxfId="855">
      <calculatedColumnFormula>IFERROR(AT139/AS139,"")</calculatedColumnFormula>
    </tableColumn>
    <tableColumn id="6" xr3:uid="{203FE473-82F2-47AE-8081-58BB338CD238}" name="Kolumna6" dataDxfId="854"/>
  </tableColumns>
  <tableStyleInfo name="TableStyleLight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A91C8DCB-84D8-423C-94AB-A6C36AB3C309}" name="Tabela16405894202" displayName="Tabela16405894202" ref="AR151:AW160" headerRowCount="0" totalsRowShown="0" headerRowDxfId="853" dataDxfId="852">
  <tableColumns count="6">
    <tableColumn id="1" xr3:uid="{5D30CEF3-5E79-48D2-BF1B-9DCD7CF3CE40}" name="Kolumna1" dataDxfId="851"/>
    <tableColumn id="2" xr3:uid="{5488D548-2BD1-415E-875C-F59BF0524066}" name="Kolumna2" dataDxfId="850"/>
    <tableColumn id="3" xr3:uid="{494937B0-8687-4EC2-AADE-D2D0D5013147}" name="Kolumna3" dataDxfId="849"/>
    <tableColumn id="4" xr3:uid="{F1F3AD09-DB97-4167-A0E1-60F8B2CCF3FF}" name="Kolumna4" dataDxfId="848">
      <calculatedColumnFormula>AS151-AT151</calculatedColumnFormula>
    </tableColumn>
    <tableColumn id="5" xr3:uid="{9A8C7433-0A7F-4F91-AE48-D698FB11A9BD}" name="Kolumna5" dataDxfId="847">
      <calculatedColumnFormula>IFERROR(AT151/AS151,"")</calculatedColumnFormula>
    </tableColumn>
    <tableColumn id="6" xr3:uid="{A14B1E33-2644-4AC2-BBE5-D580B8CC184D}" name="Kolumna6" dataDxfId="846"/>
  </tableColumns>
  <tableStyleInfo name="TableStyleLight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435E0806-811D-40C1-8027-A83079489C36}" name="Tabela1640586095203" displayName="Tabela1640586095203" ref="AR163:AW172" headerRowCount="0" totalsRowShown="0" headerRowDxfId="845" dataDxfId="844">
  <tableColumns count="6">
    <tableColumn id="1" xr3:uid="{951C6105-2080-422F-A616-DF8F4F25F05F}" name="Kolumna1" dataDxfId="843"/>
    <tableColumn id="2" xr3:uid="{FFB4A867-454A-41BE-A8A5-FAAED96AD53A}" name="Kolumna2" dataDxfId="842"/>
    <tableColumn id="3" xr3:uid="{36988750-FC59-49BB-8787-C9463E839A30}" name="Kolumna3" dataDxfId="841"/>
    <tableColumn id="4" xr3:uid="{F0AAC14C-EC5A-4097-8927-5871D5FF890D}" name="Kolumna4" dataDxfId="840">
      <calculatedColumnFormula>AS163-AT163</calculatedColumnFormula>
    </tableColumn>
    <tableColumn id="5" xr3:uid="{5B4F7211-3D8E-4F02-9DAE-31DC5E37DE73}" name="Kolumna5" dataDxfId="839">
      <calculatedColumnFormula>IFERROR(AT163/AS163,"")</calculatedColumnFormula>
    </tableColumn>
    <tableColumn id="6" xr3:uid="{6149A63A-FAFD-4E12-B4FA-B3DD863C4795}" name="Kolumna6" dataDxfId="838"/>
  </tableColumns>
  <tableStyleInfo name="TableStyleLight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65E5E6EE-1467-4637-B280-403BB230EEA5}" name="Tabela164058606196204" displayName="Tabela164058606196204" ref="AR175:AW184" headerRowCount="0" totalsRowShown="0" headerRowDxfId="837" dataDxfId="836">
  <tableColumns count="6">
    <tableColumn id="1" xr3:uid="{5BC0FE76-ACCF-44ED-82C6-980AB81D5768}" name="Kolumna1" dataDxfId="835"/>
    <tableColumn id="2" xr3:uid="{8E8944FC-2BF9-4E86-BDEA-17F0BC6C7969}" name="Kolumna2" dataDxfId="834"/>
    <tableColumn id="3" xr3:uid="{AC9C20A6-D7FE-4255-A51E-A808358842E0}" name="Kolumna3" dataDxfId="833"/>
    <tableColumn id="4" xr3:uid="{12758512-6CC6-4EC9-AAB2-15A1D290D5A6}" name="Kolumna4" dataDxfId="832">
      <calculatedColumnFormula>AS175-AT175</calculatedColumnFormula>
    </tableColumn>
    <tableColumn id="5" xr3:uid="{355284C4-44DA-4365-8F31-E9013F5188C0}" name="Kolumna5" dataDxfId="831">
      <calculatedColumnFormula>IFERROR(AT175/AS175,"")</calculatedColumnFormula>
    </tableColumn>
    <tableColumn id="6" xr3:uid="{D264134F-3CCA-47AD-9130-4C6EDFD66572}" name="Kolumna6" dataDxfId="830"/>
  </tableColumns>
  <tableStyleInfo name="TableStyleLight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C1DFA313-98CF-473D-AF77-E2B36D424984}" name="Tabela16405860611597205" displayName="Tabela16405860611597205" ref="AR187:AW196" headerRowCount="0" totalsRowShown="0" headerRowDxfId="829" dataDxfId="828">
  <tableColumns count="6">
    <tableColumn id="1" xr3:uid="{2A7A953E-7917-4453-9399-462E6116E5B0}" name="Kolumna1" dataDxfId="827"/>
    <tableColumn id="2" xr3:uid="{1DF49D58-21E7-4486-8A27-CC8F50DF41E7}" name="Kolumna2" dataDxfId="826"/>
    <tableColumn id="3" xr3:uid="{FF8855A0-CF03-46C6-BB7D-0F546330B009}" name="Kolumna3" dataDxfId="825"/>
    <tableColumn id="4" xr3:uid="{CE884312-F9AE-410A-B774-818D1447B6D1}" name="Kolumna4" dataDxfId="824">
      <calculatedColumnFormula>AS187-AT187</calculatedColumnFormula>
    </tableColumn>
    <tableColumn id="5" xr3:uid="{65C380A9-3601-409D-B7CE-9A66FA59D07E}" name="Kolumna5" dataDxfId="823">
      <calculatedColumnFormula>IFERROR(AT187/AS187,"")</calculatedColumnFormula>
    </tableColumn>
    <tableColumn id="6" xr3:uid="{915BBE2D-D695-4F4A-80D8-EF1E4E6F12B6}" name="Kolumna6" dataDxfId="822"/>
  </tableColumns>
  <tableStyleInfo name="TableStyleLight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1429D150-F089-400C-AEDA-3BE7B7B1B8C7}" name="Tabela16405860611798206" displayName="Tabela16405860611798206" ref="AR199:AW208" headerRowCount="0" totalsRowShown="0" headerRowDxfId="821" dataDxfId="820">
  <tableColumns count="6">
    <tableColumn id="1" xr3:uid="{8018CE7E-AF69-4626-BE82-D2796FE152FF}" name="Kolumna1" dataDxfId="819"/>
    <tableColumn id="2" xr3:uid="{F7DBEC81-5390-4A96-BDA5-3445790942B4}" name="Kolumna2" dataDxfId="818"/>
    <tableColumn id="3" xr3:uid="{5CB6D3CE-6977-462C-9EF0-77C21B8B7CE3}" name="Kolumna3" dataDxfId="817"/>
    <tableColumn id="4" xr3:uid="{0AD5733D-2552-4ACD-B96B-E5C6B349D028}" name="Kolumna4" dataDxfId="816">
      <calculatedColumnFormula>AS199-AT199</calculatedColumnFormula>
    </tableColumn>
    <tableColumn id="5" xr3:uid="{79658E5D-A51E-4D92-AF91-C82FF3AE19AD}" name="Kolumna5" dataDxfId="815">
      <calculatedColumnFormula>IFERROR(AT199/AS199,"")</calculatedColumnFormula>
    </tableColumn>
    <tableColumn id="6" xr3:uid="{8768CCC3-B1C9-4233-97FA-7658EF925F50}" name="Kolumna6" dataDxfId="814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86094C1F-1248-47C1-AD76-5BA9D4D056FF}" name="Tabela1438363105119" displayName="Tabela1438363105119" ref="B139:C148" headerRowCount="0" totalsRowShown="0">
  <tableColumns count="2">
    <tableColumn id="1" xr3:uid="{84636314-5FB5-470B-9DF5-C6003892B962}" name="Kolumna1" dataDxfId="2221"/>
    <tableColumn id="2" xr3:uid="{AF3B276E-D95D-4102-A223-CD10B649437C}" name="Kolumna2" dataDxfId="2220"/>
  </tableColumns>
  <tableStyleInfo name="TableStyleLight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4F0CFF79-DE18-49A4-9D3D-B2B91F4F7BD3}" name="Tabela16405860612099207" displayName="Tabela16405860612099207" ref="AR211:AW220" headerRowCount="0" totalsRowShown="0" headerRowDxfId="813" dataDxfId="812">
  <tableColumns count="6">
    <tableColumn id="1" xr3:uid="{B06EF44C-C697-4448-B0FC-0D5D432E37C0}" name="Kolumna1" dataDxfId="811"/>
    <tableColumn id="2" xr3:uid="{34C9F1D9-AB29-47E4-BD7A-80C069399CD5}" name="Kolumna2" dataDxfId="810"/>
    <tableColumn id="3" xr3:uid="{82FD71BF-11AF-40A7-B09A-6CA0764F2937}" name="Kolumna3" dataDxfId="809"/>
    <tableColumn id="4" xr3:uid="{7ECF5E23-6CDA-40E0-9BB4-9A86A2AE356A}" name="Kolumna4" dataDxfId="808">
      <calculatedColumnFormula>AS211-AT211</calculatedColumnFormula>
    </tableColumn>
    <tableColumn id="5" xr3:uid="{6298EB40-E079-4E19-B415-7CF23D7A41D8}" name="Kolumna5" dataDxfId="807">
      <calculatedColumnFormula>IFERROR(AT211/AS211,"")</calculatedColumnFormula>
    </tableColumn>
    <tableColumn id="6" xr3:uid="{C7EDCF35-7452-4A33-9622-19FFFD35D7EB}" name="Kolumna6" dataDxfId="806"/>
  </tableColumns>
  <tableStyleInfo name="TableStyleLight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AC50C0D2-08F6-4E83-9842-8FDF5D9519D4}" name="Jedzenie2507154208" displayName="Jedzenie2507154208" ref="AY7:BD16" headerRowCount="0" totalsRowShown="0" headerRowDxfId="805" dataDxfId="804">
  <tableColumns count="6">
    <tableColumn id="1" xr3:uid="{90824E12-CDCE-4D9C-89EA-6D5A958AA644}" name="Kategoria" dataDxfId="803">
      <calculatedColumnFormula>Kategorie!B7</calculatedColumnFormula>
    </tableColumn>
    <tableColumn id="2" xr3:uid="{EC2FBF81-9798-491F-9002-54F308F8B829}" name="0" headerRowDxfId="802" dataDxfId="801"/>
    <tableColumn id="3" xr3:uid="{0937C207-9ED8-4F5D-8E48-9F5637ED8812}" name="02" headerRowDxfId="800" dataDxfId="799"/>
    <tableColumn id="4" xr3:uid="{959BB705-2100-4A7E-8343-0A3EBD7F8BE9}" name="Kolumna4" dataDxfId="798">
      <calculatedColumnFormula>AZ7-BA7</calculatedColumnFormula>
    </tableColumn>
    <tableColumn id="5" xr3:uid="{B1BBE8E9-8092-4721-AD63-587CE6C3A42F}" name="Kolumna1" dataDxfId="797">
      <calculatedColumnFormula>IFERROR(BA7/AZ7,"")</calculatedColumnFormula>
    </tableColumn>
    <tableColumn id="6" xr3:uid="{76937077-7B65-4157-9E2F-9FE08885E460}" name="Kolumna2" dataDxfId="796"/>
  </tableColumns>
  <tableStyleInfo name="TableStyleLight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EEE19044-A139-4844-B015-9565F27CAC30}" name="Transport3508155209" displayName="Transport3508155209" ref="AY31:BD40" headerRowCount="0" totalsRowShown="0" headerRowDxfId="795" dataDxfId="794">
  <tableColumns count="6">
    <tableColumn id="1" xr3:uid="{2CC51633-9AB4-4FCF-A3E7-BA8535EEFD10}" name="Kolumna1" dataDxfId="793">
      <calculatedColumnFormula>Kategorie!B31</calculatedColumnFormula>
    </tableColumn>
    <tableColumn id="2" xr3:uid="{9C4575CB-F31B-44A3-B052-4E2A764BB3A0}" name="Kolumna2" dataDxfId="792"/>
    <tableColumn id="3" xr3:uid="{1B8B0E7D-FD04-46B4-92BE-0A700C9F68E9}" name="Kolumna3" dataDxfId="791"/>
    <tableColumn id="4" xr3:uid="{BDBA793C-9BD5-4E34-A258-F0A8DCD14691}" name="Kolumna4" dataDxfId="790">
      <calculatedColumnFormula>AZ31-BA31</calculatedColumnFormula>
    </tableColumn>
    <tableColumn id="5" xr3:uid="{12962F57-57FB-4E1E-8468-3C3D3993597D}" name="Kolumna5" dataDxfId="789">
      <calculatedColumnFormula>IFERROR(BA31/AZ31,"")</calculatedColumnFormula>
    </tableColumn>
    <tableColumn id="6" xr3:uid="{E52708CE-622B-44AE-8328-80725CD7D235}" name="Kolumna6" dataDxfId="788"/>
  </tableColumns>
  <tableStyleInfo name="TableStyleLight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556BD08E-A29D-469B-984E-64710B4EAE75}" name="Tabela431509156210" displayName="Tabela431509156210" ref="AY19:BD28" headerRowCount="0" totalsRowShown="0" headerRowDxfId="787" dataDxfId="786">
  <tableColumns count="6">
    <tableColumn id="1" xr3:uid="{77E1B085-A0AB-4F1B-9E25-644C86A20AF6}" name="Kolumna1" dataDxfId="785">
      <calculatedColumnFormula>Kategorie!B19</calculatedColumnFormula>
    </tableColumn>
    <tableColumn id="2" xr3:uid="{2401D4B4-FCE0-4153-8196-4B429A078C55}" name="Kolumna2" headerRowDxfId="784" dataDxfId="783"/>
    <tableColumn id="3" xr3:uid="{E8682D91-E079-4632-9DCD-9A4D7D469F78}" name="Kolumna3" headerRowDxfId="782" dataDxfId="781"/>
    <tableColumn id="4" xr3:uid="{28C2ACDC-0774-41DB-A708-EEA660CDB999}" name="Kolumna4" headerRowDxfId="780" dataDxfId="779">
      <calculatedColumnFormula>AZ19-BA19</calculatedColumnFormula>
    </tableColumn>
    <tableColumn id="5" xr3:uid="{E7CB9EA6-AB09-42DF-B4CB-8B861E999F8D}" name="Kolumna5" headerRowDxfId="778" dataDxfId="777">
      <calculatedColumnFormula>IFERROR(BA19/AZ19,"")</calculatedColumnFormula>
    </tableColumn>
    <tableColumn id="6" xr3:uid="{872DB66B-250A-4FDE-A5CB-B76711B9490B}" name="Kolumna6" headerRowDxfId="776" dataDxfId="775"/>
  </tableColumns>
  <tableStyleInfo name="TableStyleLight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E93FA862-9BEB-4B33-BE25-576A27F0A6FD}" name="Tabela832510157211" displayName="Tabela832510157211" ref="AY43:BD52" headerRowCount="0" totalsRowShown="0" headerRowDxfId="774" dataDxfId="773">
  <tableColumns count="6">
    <tableColumn id="1" xr3:uid="{2C05449E-F267-494E-B3F2-DB767083BA44}" name="Kolumna1" headerRowDxfId="772" dataDxfId="771">
      <calculatedColumnFormula>Kategorie!B43</calculatedColumnFormula>
    </tableColumn>
    <tableColumn id="2" xr3:uid="{E3866903-108A-4440-B4E5-ECEB3D5BE60C}" name="Kolumna2" dataDxfId="770"/>
    <tableColumn id="3" xr3:uid="{56626F8A-A098-4D3D-B9C2-92BB260B2C4D}" name="Kolumna3" dataDxfId="769"/>
    <tableColumn id="4" xr3:uid="{933C5634-06C5-4C14-B26D-E91DACC9A4C2}" name="Kolumna4" dataDxfId="768">
      <calculatedColumnFormula>AZ43-BA43</calculatedColumnFormula>
    </tableColumn>
    <tableColumn id="5" xr3:uid="{64BFFC19-FA8D-424B-83AA-30F5173161DD}" name="Kolumna5" dataDxfId="767">
      <calculatedColumnFormula>IFERROR(BA43/AZ43,"")</calculatedColumnFormula>
    </tableColumn>
    <tableColumn id="6" xr3:uid="{7873F7EC-F7D3-484C-8F17-28515783F139}" name="Kolumna6" dataDxfId="766"/>
  </tableColumns>
  <tableStyleInfo name="TableStyleLight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504FF6A3-E2D0-4914-89EC-9A6EA6C55BD2}" name="Tabela933511158212" displayName="Tabela933511158212" ref="AY55:BD64" headerRowCount="0" totalsRowShown="0" headerRowDxfId="765" dataDxfId="764">
  <tableColumns count="6">
    <tableColumn id="1" xr3:uid="{DE42B29E-DFED-4AEF-B08D-7C8335775F72}" name="Kolumna1" headerRowDxfId="763" dataDxfId="762">
      <calculatedColumnFormula>Kategorie!B55</calculatedColumnFormula>
    </tableColumn>
    <tableColumn id="2" xr3:uid="{7D057634-34E4-485A-9ECF-E0F0D41F475C}" name="Kolumna2" dataDxfId="761"/>
    <tableColumn id="3" xr3:uid="{56D4F6F8-8F09-4941-961A-767E1852E506}" name="Kolumna3" dataDxfId="760"/>
    <tableColumn id="4" xr3:uid="{77037D61-3ACA-49CD-A873-78EC97102A91}" name="Kolumna4" dataDxfId="759">
      <calculatedColumnFormula>AZ55-BA55</calculatedColumnFormula>
    </tableColumn>
    <tableColumn id="5" xr3:uid="{31E639E9-89AC-42F8-954F-6EA8FC84BB23}" name="Kolumna5" dataDxfId="758">
      <calculatedColumnFormula>IFERROR(BA55/AZ55,"")</calculatedColumnFormula>
    </tableColumn>
    <tableColumn id="6" xr3:uid="{B8F3219B-6284-4E0D-9EBA-984AF67A0502}" name="Kolumna6" dataDxfId="757"/>
  </tableColumns>
  <tableStyleInfo name="TableStyleLight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321ECDD-3C95-4886-BD42-8D9F9301A05C}" name="Tabela1034512159213" displayName="Tabela1034512159213" ref="AY67:BD76" headerRowCount="0" totalsRowShown="0" headerRowDxfId="756" dataDxfId="755">
  <tableColumns count="6">
    <tableColumn id="1" xr3:uid="{52C076FA-B879-4A48-8171-54462BE0AA11}" name="Kolumna1" headerRowDxfId="754" dataDxfId="753">
      <calculatedColumnFormula>Kategorie!B67</calculatedColumnFormula>
    </tableColumn>
    <tableColumn id="2" xr3:uid="{6E142638-3B94-4B1C-B492-0745EFF3338A}" name="Kolumna2" dataDxfId="752"/>
    <tableColumn id="3" xr3:uid="{065B779C-B8F6-4390-B18A-BDB31701F318}" name="Kolumna3" dataDxfId="751"/>
    <tableColumn id="4" xr3:uid="{0630C31A-D101-4011-91FF-6BE07EFA3FAD}" name="Kolumna4" dataDxfId="750">
      <calculatedColumnFormula>AZ67-BA67</calculatedColumnFormula>
    </tableColumn>
    <tableColumn id="5" xr3:uid="{5E8B7B4B-DE27-4C80-B5BF-03CBD581A5E3}" name="Kolumna5" dataDxfId="749">
      <calculatedColumnFormula>IFERROR(BA67/AZ67,"")</calculatedColumnFormula>
    </tableColumn>
    <tableColumn id="6" xr3:uid="{96568398-F812-4250-87C6-01F833A826DE}" name="Kolumna6" dataDxfId="748"/>
  </tableColumns>
  <tableStyleInfo name="TableStyleLight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F5201E34-A6FA-4074-BDC3-F56074DCC287}" name="Tabela1135513160214" displayName="Tabela1135513160214" ref="AY79:BD88" headerRowCount="0" totalsRowShown="0" headerRowDxfId="747" dataDxfId="746">
  <tableColumns count="6">
    <tableColumn id="1" xr3:uid="{183B983A-3301-404A-AB08-2072BED07DAD}" name="Kolumna1" dataDxfId="745">
      <calculatedColumnFormula>Kategorie!B79</calculatedColumnFormula>
    </tableColumn>
    <tableColumn id="2" xr3:uid="{3F66686A-FB02-46E2-AD9C-F09E2956B27B}" name="Kolumna2" dataDxfId="744"/>
    <tableColumn id="3" xr3:uid="{77E1EF32-2EA0-413E-9DC5-DD8DFCDA616F}" name="Kolumna3" dataDxfId="743"/>
    <tableColumn id="4" xr3:uid="{7562330D-AE8F-41E4-8686-4A2F06BC89AD}" name="Kolumna4" dataDxfId="742">
      <calculatedColumnFormula>AZ79-BA79</calculatedColumnFormula>
    </tableColumn>
    <tableColumn id="5" xr3:uid="{A15BDCFD-AFA7-4462-9FC7-B2E5F25B345F}" name="Kolumna5" dataDxfId="741">
      <calculatedColumnFormula>IFERROR(BA79/AZ79,"")</calculatedColumnFormula>
    </tableColumn>
    <tableColumn id="6" xr3:uid="{05B9829E-6D00-470C-B2C4-862DE768B87F}" name="Kolumna6" dataDxfId="740"/>
  </tableColumns>
  <tableStyleInfo name="TableStyleLight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64A4A80B-5A3C-45AC-9969-D05C7188C77E}" name="Tabela1236514161215" displayName="Tabela1236514161215" ref="AY91:BD100" headerRowCount="0" totalsRowShown="0" headerRowDxfId="739" dataDxfId="738">
  <tableColumns count="6">
    <tableColumn id="1" xr3:uid="{CF26178F-4419-4D3D-A7A0-6E53992EE67B}" name="Kolumna1" dataDxfId="737">
      <calculatedColumnFormula>Kategorie!B91</calculatedColumnFormula>
    </tableColumn>
    <tableColumn id="2" xr3:uid="{5A579578-A14C-4D41-992F-F04461628354}" name="Kolumna2" dataDxfId="736"/>
    <tableColumn id="3" xr3:uid="{54A73F2B-A737-4D5F-AA0A-0E57F0D70633}" name="Kolumna3" dataDxfId="735"/>
    <tableColumn id="4" xr3:uid="{116AFA28-A862-4B9A-B5AB-F0D03C49D68A}" name="Kolumna4" dataDxfId="734">
      <calculatedColumnFormula>AZ91-BA91</calculatedColumnFormula>
    </tableColumn>
    <tableColumn id="5" xr3:uid="{06A1E582-D6DF-430E-8AFE-CB051D7258B0}" name="Kolumna5" dataDxfId="733">
      <calculatedColumnFormula>IFERROR(BA91/AZ91,"")</calculatedColumnFormula>
    </tableColumn>
    <tableColumn id="6" xr3:uid="{56951A48-4816-4E32-BDA9-64C4787D4DAF}" name="Kolumna6" dataDxfId="732"/>
  </tableColumns>
  <tableStyleInfo name="TableStyleLight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B32F6C47-3D34-4D1A-BB6E-E354E06F61BA}" name="Tabela1337515162216" displayName="Tabela1337515162216" ref="AY103:BD112" headerRowCount="0" totalsRowShown="0" headerRowDxfId="731" dataDxfId="730">
  <tableColumns count="6">
    <tableColumn id="1" xr3:uid="{5E43E962-8F7F-4E2F-B428-1A0BC28520A1}" name="Kolumna1" dataDxfId="729">
      <calculatedColumnFormula>Kategorie!B103</calculatedColumnFormula>
    </tableColumn>
    <tableColumn id="2" xr3:uid="{5DB82355-7C16-46DF-B930-3C475D359C56}" name="Kolumna2" dataDxfId="728"/>
    <tableColumn id="3" xr3:uid="{64BA936F-C3F0-4D6B-9367-9EC9DE4C87B3}" name="Kolumna3" dataDxfId="727"/>
    <tableColumn id="4" xr3:uid="{BAB965C9-3DFC-41C0-BF37-0F02D565783F}" name="Kolumna4" dataDxfId="726">
      <calculatedColumnFormula>AZ103-BA103</calculatedColumnFormula>
    </tableColumn>
    <tableColumn id="5" xr3:uid="{F2DF2C96-8A72-40EF-B2AE-08E8CB07F641}" name="Kolumna5" dataDxfId="725">
      <calculatedColumnFormula>IFERROR(BA103/AZ103,"")</calculatedColumnFormula>
    </tableColumn>
    <tableColumn id="6" xr3:uid="{88DA6E61-717B-4617-B75A-0F842A18419F}" name="Kolumna6" dataDxfId="724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40F86BE-FF05-4368-BF7D-DB59B93A1F8B}" name="Tabela37745811" displayName="Tabela37745811" ref="I189:V198" headerRowCount="0" totalsRowShown="0">
  <tableColumns count="14">
    <tableColumn id="1" xr3:uid="{BA469B7D-BA17-4D0B-A1C1-84E89321C74E}" name="Kolumna1" dataDxfId="2219">
      <calculatedColumnFormula>Kategorie!B188</calculatedColumnFormula>
    </tableColumn>
    <tableColumn id="2" xr3:uid="{F9BDF486-269A-4E4A-9B0F-18FC2C7799CB}" name="Kolumna2" dataDxfId="2218">
      <calculatedColumnFormula>(SUM(K189:V189)/$J$1)</calculatedColumnFormula>
    </tableColumn>
    <tableColumn id="3" xr3:uid="{5A53ECE2-65E4-40B9-9055-A38A059DC68A}" name="Kolumna3" dataDxfId="2217">
      <calculatedColumnFormula>Miesiace!D187</calculatedColumnFormula>
    </tableColumn>
    <tableColumn id="4" xr3:uid="{917E6C02-DDEB-47C4-81F8-D2C361613084}" name="Kolumna4" dataDxfId="2216">
      <calculatedColumnFormula>Miesiace!K187</calculatedColumnFormula>
    </tableColumn>
    <tableColumn id="5" xr3:uid="{41DADABD-CAA9-494C-9A60-08D49BC027AC}" name="Kolumna5" dataDxfId="2215">
      <calculatedColumnFormula>Miesiace!R187</calculatedColumnFormula>
    </tableColumn>
    <tableColumn id="6" xr3:uid="{9B5B354B-36F8-42AC-B712-2265B5717982}" name="Kolumna6" dataDxfId="2214">
      <calculatedColumnFormula>Miesiace!Y187</calculatedColumnFormula>
    </tableColumn>
    <tableColumn id="7" xr3:uid="{DC712B67-A524-4CF4-BB45-3B53BDCA21C0}" name="Kolumna7" dataDxfId="2213">
      <calculatedColumnFormula>Miesiace!AF187</calculatedColumnFormula>
    </tableColumn>
    <tableColumn id="8" xr3:uid="{E7F8DB45-BB0F-48A5-A5E3-0EC52C4908EC}" name="Kolumna8" dataDxfId="2212">
      <calculatedColumnFormula>Miesiace!AM187</calculatedColumnFormula>
    </tableColumn>
    <tableColumn id="9" xr3:uid="{A7BB2D2C-EB66-459E-AA9D-24D4CFE345F7}" name="Kolumna9" dataDxfId="2211">
      <calculatedColumnFormula>Miesiace!AT187</calculatedColumnFormula>
    </tableColumn>
    <tableColumn id="10" xr3:uid="{9E3D71B6-5071-472C-A570-6885CFFDA230}" name="Kolumna10" dataDxfId="2210">
      <calculatedColumnFormula>Miesiace!BA187</calculatedColumnFormula>
    </tableColumn>
    <tableColumn id="11" xr3:uid="{EDF35025-9576-473B-9E8C-FAC0C6109ACF}" name="Kolumna11" dataDxfId="2209">
      <calculatedColumnFormula>Miesiace!BH187</calculatedColumnFormula>
    </tableColumn>
    <tableColumn id="12" xr3:uid="{4C4E6E34-2D28-4D0A-9C73-FD696F277F50}" name="Kolumna12" dataDxfId="2208">
      <calculatedColumnFormula>Miesiace!BO187</calculatedColumnFormula>
    </tableColumn>
    <tableColumn id="13" xr3:uid="{B4959943-D3CD-4969-B90A-2A541AAF3D37}" name="Kolumna13" dataDxfId="2207">
      <calculatedColumnFormula>Miesiace!BV187</calculatedColumnFormula>
    </tableColumn>
    <tableColumn id="14" xr3:uid="{FDA5E22F-FA7F-4580-9A93-1CC49EB0E795}" name="Kolumna14" dataDxfId="2206">
      <calculatedColumnFormula>Miesiace!CC187</calculatedColumnFormula>
    </tableColumn>
  </tableColumns>
  <tableStyleInfo name="TableStyleLight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FA49B9E9-1D88-421A-8C1F-68F104381844}" name="Tabela1438516163217" displayName="Tabela1438516163217" ref="AY115:BD124" headerRowCount="0" totalsRowShown="0" headerRowDxfId="723" dataDxfId="722">
  <tableColumns count="6">
    <tableColumn id="1" xr3:uid="{635E96DE-85EB-4D47-97F5-B6C1DD498DC1}" name="Kolumna1" dataDxfId="721">
      <calculatedColumnFormula>Kategorie!B115</calculatedColumnFormula>
    </tableColumn>
    <tableColumn id="2" xr3:uid="{1F28B365-05F8-4DCC-AECD-BE63B819DB2E}" name="Kolumna2" dataDxfId="720"/>
    <tableColumn id="3" xr3:uid="{AB6C91E9-82CB-441A-BAFF-065AC3361C08}" name="Kolumna3" dataDxfId="719"/>
    <tableColumn id="4" xr3:uid="{2126290E-9723-49F7-A357-A233E254393C}" name="Kolumna4" dataDxfId="718">
      <calculatedColumnFormula>AZ115-BA115</calculatedColumnFormula>
    </tableColumn>
    <tableColumn id="5" xr3:uid="{D3CDAA25-463D-49F4-9CEE-1C1138C9DEEB}" name="Kolumna5" dataDxfId="717">
      <calculatedColumnFormula>IFERROR(BA115/AZ115,"")</calculatedColumnFormula>
    </tableColumn>
    <tableColumn id="6" xr3:uid="{A221A067-F5B3-4B6E-A085-B7A1825458DA}" name="Kolumna6" dataDxfId="716"/>
  </tableColumns>
  <tableStyleInfo name="TableStyleLight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D138FA2A-E435-47CD-8222-6D02FEA23B92}" name="Tabela1539517164218" displayName="Tabela1539517164218" ref="AY127:BD136" headerRowCount="0" totalsRowShown="0" headerRowDxfId="715" dataDxfId="714">
  <tableColumns count="6">
    <tableColumn id="1" xr3:uid="{15578409-03D2-4929-8AFC-CC870E79A805}" name="Kolumna1" dataDxfId="713">
      <calculatedColumnFormula>Kategorie!B127</calculatedColumnFormula>
    </tableColumn>
    <tableColumn id="2" xr3:uid="{5BF1DD35-DB6C-4681-93DB-A071093A8A7C}" name="Kolumna2" dataDxfId="712"/>
    <tableColumn id="3" xr3:uid="{7C116A42-AF68-4012-B187-BA1EC7BFE840}" name="Kolumna3" dataDxfId="711"/>
    <tableColumn id="4" xr3:uid="{2FB3E5A7-F256-492C-89DC-6D047815FDF9}" name="Kolumna4" dataDxfId="710">
      <calculatedColumnFormula>AZ127-BA127</calculatedColumnFormula>
    </tableColumn>
    <tableColumn id="5" xr3:uid="{57637E23-E852-4BFF-9E03-D163A7AEE6D9}" name="Kolumna5" dataDxfId="709">
      <calculatedColumnFormula>IFERROR(BA127/AZ127,"")</calculatedColumnFormula>
    </tableColumn>
    <tableColumn id="6" xr3:uid="{544227FA-AE98-4D3E-9983-A452C95E04F1}" name="Kolumna6" dataDxfId="708"/>
  </tableColumns>
  <tableStyleInfo name="TableStyleLight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99C65555-9C83-4468-A96D-D03AE8B9467B}" name="Tabela1640518165219" displayName="Tabela1640518165219" ref="AY139:BD148" headerRowCount="0" totalsRowShown="0" headerRowDxfId="707" dataDxfId="706">
  <tableColumns count="6">
    <tableColumn id="1" xr3:uid="{3298CF78-F993-4F99-B833-2ACD4CC8583D}" name="Kolumna1" dataDxfId="705">
      <calculatedColumnFormula>Kategorie!B139</calculatedColumnFormula>
    </tableColumn>
    <tableColumn id="2" xr3:uid="{A2C25A44-4EB1-466D-8B4F-E4B403CC3DFD}" name="Kolumna2" dataDxfId="704"/>
    <tableColumn id="3" xr3:uid="{017038D4-1FA4-43AF-8B15-259BD2C1F749}" name="Kolumna3" dataDxfId="703"/>
    <tableColumn id="4" xr3:uid="{36B5A790-D48D-4151-917B-12442662C4D0}" name="Kolumna4" dataDxfId="702">
      <calculatedColumnFormula>AZ139-BA139</calculatedColumnFormula>
    </tableColumn>
    <tableColumn id="5" xr3:uid="{8552BEAA-50EE-455E-A1B6-EEFCFE811038}" name="Kolumna5" dataDxfId="701">
      <calculatedColumnFormula>IFERROR(BA139/AZ139,"")</calculatedColumnFormula>
    </tableColumn>
    <tableColumn id="6" xr3:uid="{A04064DE-0D4B-407F-BF02-39CF507E5FF6}" name="Kolumna6" dataDxfId="700"/>
  </tableColumns>
  <tableStyleInfo name="TableStyleLight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5673F0E3-DB31-42E2-A483-F7FCCE0FF2A0}" name="Tabela164058519166220" displayName="Tabela164058519166220" ref="AY151:BD160" headerRowCount="0" totalsRowShown="0" headerRowDxfId="699" dataDxfId="698">
  <tableColumns count="6">
    <tableColumn id="1" xr3:uid="{C6B910D2-DE44-401E-9978-0F778794CF2C}" name="Kolumna1" dataDxfId="697">
      <calculatedColumnFormula>Kategorie!B151</calculatedColumnFormula>
    </tableColumn>
    <tableColumn id="2" xr3:uid="{A52D3D6C-F53B-4DD2-A69C-87BCE1F79B90}" name="Kolumna2" dataDxfId="696"/>
    <tableColumn id="3" xr3:uid="{64351CEE-1DC5-425E-A1D8-BBDD2B6072FB}" name="Kolumna3" dataDxfId="695"/>
    <tableColumn id="4" xr3:uid="{7156EC59-811A-4C9D-8C12-9EBE21DBC6BB}" name="Kolumna4" dataDxfId="694">
      <calculatedColumnFormula>AZ151-BA151</calculatedColumnFormula>
    </tableColumn>
    <tableColumn id="5" xr3:uid="{2CD0852D-94B6-4BD8-A5A4-E8887D61A02F}" name="Kolumna5" dataDxfId="693">
      <calculatedColumnFormula>IFERROR(BA151/AZ151,"")</calculatedColumnFormula>
    </tableColumn>
    <tableColumn id="6" xr3:uid="{832DE3B4-6379-4FCC-AEA0-9305241F4486}" name="Kolumna6" dataDxfId="692"/>
  </tableColumns>
  <tableStyleInfo name="TableStyleLight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A81AF239-F214-4847-ABD6-83578A142E11}" name="Tabela16405860520167221" displayName="Tabela16405860520167221" ref="AY163:BD172" headerRowCount="0" totalsRowShown="0" headerRowDxfId="691" dataDxfId="690">
  <tableColumns count="6">
    <tableColumn id="1" xr3:uid="{6C0C8AD8-67E5-499A-818C-4EE9945503BF}" name="Kolumna1" dataDxfId="689">
      <calculatedColumnFormula>Kategorie!B163</calculatedColumnFormula>
    </tableColumn>
    <tableColumn id="2" xr3:uid="{4F8974FD-890B-4908-BD06-81BD1756D0B3}" name="Kolumna2" dataDxfId="688"/>
    <tableColumn id="3" xr3:uid="{09020D15-F72B-433B-81F1-67BCF8B906F2}" name="Kolumna3" dataDxfId="687"/>
    <tableColumn id="4" xr3:uid="{98AD5E21-0622-45EB-A4BE-A75A92691F0C}" name="Kolumna4" dataDxfId="686">
      <calculatedColumnFormula>AZ163-BA163</calculatedColumnFormula>
    </tableColumn>
    <tableColumn id="5" xr3:uid="{A4C7CFD7-F8C2-4CF4-8CB4-2EB1DD7B1D46}" name="Kolumna5" dataDxfId="685">
      <calculatedColumnFormula>IFERROR(BA163/AZ163,"")</calculatedColumnFormula>
    </tableColumn>
    <tableColumn id="6" xr3:uid="{CA115365-C11A-4DEA-AB24-D4833901765D}" name="Kolumna6" dataDxfId="684"/>
  </tableColumns>
  <tableStyleInfo name="TableStyleLight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FB1786BD-2195-4843-BDC4-927F2450CE11}" name="Tabela1640586061521168222" displayName="Tabela1640586061521168222" ref="AY175:BD184" headerRowCount="0" totalsRowShown="0" headerRowDxfId="683" dataDxfId="682">
  <tableColumns count="6">
    <tableColumn id="1" xr3:uid="{FE1FB061-12FE-4C18-88DE-F2E4AF4236D7}" name="Kolumna1" dataDxfId="681">
      <calculatedColumnFormula>Kategorie!B175</calculatedColumnFormula>
    </tableColumn>
    <tableColumn id="2" xr3:uid="{05A246C5-E7B3-4FB8-B9D6-5435F50BF5FB}" name="Kolumna2" dataDxfId="680" dataCellStyle="Walutowy"/>
    <tableColumn id="3" xr3:uid="{E1296FE6-E882-4455-AD91-1EF792D7F88B}" name="Kolumna3" dataDxfId="679" dataCellStyle="Walutowy"/>
    <tableColumn id="4" xr3:uid="{96509286-1DA2-41AC-AB80-7F39E460A3FA}" name="Kolumna4" dataDxfId="678">
      <calculatedColumnFormula>AZ175-BA175</calculatedColumnFormula>
    </tableColumn>
    <tableColumn id="5" xr3:uid="{B2C6E0AF-30F2-4BEE-A2E0-219181A57107}" name="Kolumna5" dataDxfId="677">
      <calculatedColumnFormula>IFERROR(BA175/AZ175,"")</calculatedColumnFormula>
    </tableColumn>
    <tableColumn id="6" xr3:uid="{05B2B378-5A4D-4B4A-A82B-0B72D01B3B6C}" name="Kolumna6" dataDxfId="676"/>
  </tableColumns>
  <tableStyleInfo name="TableStyleLight9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D4A6227A-0D10-491A-8064-664C3FF3665E}" name="Tabela164058606115522169223" displayName="Tabela164058606115522169223" ref="AY187:BD196" headerRowCount="0" totalsRowShown="0" headerRowDxfId="675" dataDxfId="674">
  <tableColumns count="6">
    <tableColumn id="1" xr3:uid="{428A61EF-A04F-45BA-BF17-4D8BB591ED28}" name="Kolumna1" dataDxfId="673">
      <calculatedColumnFormula>Kategorie!B188</calculatedColumnFormula>
    </tableColumn>
    <tableColumn id="2" xr3:uid="{77F52EA2-60B7-429E-9A69-5DCCDE9A220E}" name="Kolumna2" dataDxfId="672"/>
    <tableColumn id="3" xr3:uid="{8CB2D72F-B274-4EFE-AD99-F2D7E85469FA}" name="Kolumna3" dataDxfId="671"/>
    <tableColumn id="4" xr3:uid="{68457FCE-DCD6-41E2-8FC3-040B392F813F}" name="Kolumna4" dataDxfId="670">
      <calculatedColumnFormula>AZ187-BA187</calculatedColumnFormula>
    </tableColumn>
    <tableColumn id="5" xr3:uid="{E5B180CC-08B1-498D-B576-FE410BE2F476}" name="Kolumna5" dataDxfId="669">
      <calculatedColumnFormula>IFERROR(BA187/AZ187,"")</calculatedColumnFormula>
    </tableColumn>
    <tableColumn id="6" xr3:uid="{F00BD78A-4ED5-4323-A001-C86F7906BC71}" name="Kolumna6" dataDxfId="668"/>
  </tableColumns>
  <tableStyleInfo name="TableStyleLight9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0995A42A-8760-4721-9D40-7BD64577A3EF}" name="Tabela164058606117523170224" displayName="Tabela164058606117523170224" ref="AY199:BD208" headerRowCount="0" totalsRowShown="0" headerRowDxfId="667" dataDxfId="666">
  <tableColumns count="6">
    <tableColumn id="1" xr3:uid="{F4C4A237-F57D-4CA9-9A37-690661C964D3}" name="Kolumna1" dataDxfId="665">
      <calculatedColumnFormula>Kategorie!B200</calculatedColumnFormula>
    </tableColumn>
    <tableColumn id="2" xr3:uid="{4D991CB8-A5D2-4537-B4EA-257BE674C337}" name="Kolumna2" dataDxfId="664"/>
    <tableColumn id="3" xr3:uid="{87AC570A-F3D0-4258-AADD-52F347F006A8}" name="Kolumna3" dataDxfId="663"/>
    <tableColumn id="4" xr3:uid="{A97FF7F8-4844-44C5-88ED-A3EF7E328C22}" name="Kolumna4" dataDxfId="662">
      <calculatedColumnFormula>AZ199-BA199</calculatedColumnFormula>
    </tableColumn>
    <tableColumn id="5" xr3:uid="{BEAE953B-D859-4755-9D0B-B41879610F40}" name="Kolumna5" dataDxfId="661">
      <calculatedColumnFormula>IFERROR(BA199/AZ199,"")</calculatedColumnFormula>
    </tableColumn>
    <tableColumn id="6" xr3:uid="{CB818C76-CF47-4822-9994-E1A7239F3D82}" name="Kolumna6" dataDxfId="660"/>
  </tableColumns>
  <tableStyleInfo name="TableStyleLight9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D215B737-3EA5-4360-86E3-7AE2E0D34385}" name="Tabela164058606120524171225" displayName="Tabela164058606120524171225" ref="AY211:BD220" headerRowCount="0" totalsRowShown="0" headerRowDxfId="659" dataDxfId="658">
  <tableColumns count="6">
    <tableColumn id="1" xr3:uid="{7245C1A0-403A-4C23-A6C8-1AB79677E7F5}" name="Kolumna1" dataDxfId="657">
      <calculatedColumnFormula>Kategorie!B212</calculatedColumnFormula>
    </tableColumn>
    <tableColumn id="2" xr3:uid="{95F62310-0116-49D1-86D4-44D646D5564B}" name="Kolumna2" dataDxfId="656"/>
    <tableColumn id="3" xr3:uid="{579D6A48-832F-4C43-97DA-8CC474EF26F3}" name="Kolumna3" dataDxfId="655"/>
    <tableColumn id="4" xr3:uid="{8B03039F-15BF-4DAB-8576-77192D67564C}" name="Kolumna4" dataDxfId="654">
      <calculatedColumnFormula>AZ211-BA211</calculatedColumnFormula>
    </tableColumn>
    <tableColumn id="5" xr3:uid="{7E62EA8C-17C2-4A04-BFEA-F40EBC7EB5F6}" name="Kolumna5" dataDxfId="653">
      <calculatedColumnFormula>IFERROR(BA211/AZ211,"")</calculatedColumnFormula>
    </tableColumn>
    <tableColumn id="6" xr3:uid="{65ACA0CB-6555-4617-BDBF-DD3D9ABB4D9E}" name="Kolumna6" dataDxfId="652"/>
  </tableColumns>
  <tableStyleInfo name="TableStyleLight9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5CDAF293-8E21-4E7B-A249-13F91C867B29}" name="Jedzenie250730172226" displayName="Jedzenie250730172226" ref="BF7:BK16" headerRowCount="0" totalsRowShown="0" headerRowDxfId="651" dataDxfId="650">
  <tableColumns count="6">
    <tableColumn id="1" xr3:uid="{579766F6-F1B6-4962-9B94-3A50FEE6A133}" name="Kategoria" dataDxfId="649">
      <calculatedColumnFormula>Kategorie!B7</calculatedColumnFormula>
    </tableColumn>
    <tableColumn id="2" xr3:uid="{FEFBD7A4-BA3D-4CDE-A85D-3C138FD963C2}" name="0" headerRowDxfId="648" dataDxfId="647"/>
    <tableColumn id="3" xr3:uid="{66D6038E-AE49-4F4E-B266-F94FE3E902B0}" name="02" headerRowDxfId="646" dataDxfId="645"/>
    <tableColumn id="4" xr3:uid="{414BEAB3-BB67-4EFA-A2D0-96125D5E71FF}" name="Kolumna4" dataDxfId="644">
      <calculatedColumnFormula>BG7-BH7</calculatedColumnFormula>
    </tableColumn>
    <tableColumn id="5" xr3:uid="{0AA708A1-5293-48C4-91F1-4FF96B9F0FC5}" name="Kolumna1" dataDxfId="643">
      <calculatedColumnFormula>IFERROR(BH7/BG7,"")</calculatedColumnFormula>
    </tableColumn>
    <tableColumn id="6" xr3:uid="{9AE9B1E8-9DF1-473C-A3CA-4AA4A264A92C}" name="Kolumna2" dataDxfId="64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2" xr:uid="{00000000-000C-0000-FFFF-FFFF1A000000}" name="Transport3353" displayName="Transport3353" ref="B31:C40" headerRowCount="0" totalsRowShown="0">
  <tableColumns count="2">
    <tableColumn id="1" xr3:uid="{00000000-0010-0000-1A00-000001000000}" name="Kolumna1" dataDxfId="2258"/>
    <tableColumn id="2" xr3:uid="{00000000-0010-0000-1A00-000002000000}" name="Kolumna2" dataDxfId="2257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AC3594-9C61-4A36-B8AB-B2CC1C0EC147}" name="Tabela164058606147110" displayName="Tabela164058606147110" ref="B189:G198" headerRowCount="0" totalsRowShown="0">
  <tableColumns count="6">
    <tableColumn id="1" xr3:uid="{503E4CE0-2A1E-4DB2-954B-F9BA1F79F8F5}" name="Kolumna1" dataDxfId="2205">
      <calculatedColumnFormula>Kategorie!B188</calculatedColumnFormula>
    </tableColumn>
    <tableColumn id="2" xr3:uid="{C7B9D3FC-CAE5-4D3C-BE58-F43BA6CD6760}" name="Kolumna2" dataDxfId="2204" dataCellStyle="Walutowy">
      <calculatedColumnFormula>Miesiace!C187+Miesiace!J187+Miesiace!Q187+Miesiace!X187+Miesiace!AE187+Miesiace!AL187+Miesiace!AS187+Miesiace!AZ187+Miesiace!BG187+Miesiace!BN187+Miesiace!BU187+Miesiace!CB187+Miesiace!C187</calculatedColumnFormula>
    </tableColumn>
    <tableColumn id="3" xr3:uid="{82288FB8-EDB5-4C48-8DBC-9BC4C95EFCE7}" name="Kolumna3" dataDxfId="2203" dataCellStyle="Walutowy">
      <calculatedColumnFormula>(SUM(K189:V189))</calculatedColumnFormula>
    </tableColumn>
    <tableColumn id="4" xr3:uid="{D0528C1F-6AD9-44A2-A8DE-C2A0359C0BBD}" name="Kolumna4" dataDxfId="2202">
      <calculatedColumnFormula>C189-D189</calculatedColumnFormula>
    </tableColumn>
    <tableColumn id="5" xr3:uid="{071E1641-9672-413F-8B74-2BF7E9423711}" name="Kolumna5" dataDxfId="2201">
      <calculatedColumnFormula>IFERROR(D189/C189,"")</calculatedColumnFormula>
    </tableColumn>
    <tableColumn id="6" xr3:uid="{FD9FE7C1-5229-4572-835F-D667CD0972D8}" name="Kolumna6" dataDxfId="2200"/>
  </tableColumns>
  <tableStyleInfo name="TableStyleLight9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E9E01C31-4E74-44F8-A98C-C23AA1FB9CD1}" name="Transport350841173227" displayName="Transport350841173227" ref="BF31:BK40" headerRowCount="0" totalsRowShown="0" headerRowDxfId="641" dataDxfId="640">
  <tableColumns count="6">
    <tableColumn id="1" xr3:uid="{A7A6A76E-F870-49FB-AB18-38C7DA2756B2}" name="Kolumna1" dataDxfId="639">
      <calculatedColumnFormula>Kategorie!B31</calculatedColumnFormula>
    </tableColumn>
    <tableColumn id="2" xr3:uid="{C44F6C28-AAF0-4BBC-8387-8DCAF7ACB32C}" name="Kolumna2" dataDxfId="638"/>
    <tableColumn id="3" xr3:uid="{E713D1D6-878A-47E5-BBC8-52C853238BD1}" name="Kolumna3" dataDxfId="637"/>
    <tableColumn id="4" xr3:uid="{8D630EF7-57F8-4827-A015-BEF01964486A}" name="Kolumna4" dataDxfId="636">
      <calculatedColumnFormula>BG31-BH31</calculatedColumnFormula>
    </tableColumn>
    <tableColumn id="5" xr3:uid="{F91D3871-3231-4C4E-B203-EED0DED63BE0}" name="Kolumna5" dataDxfId="635">
      <calculatedColumnFormula>IFERROR(BH31/BG31,"")</calculatedColumnFormula>
    </tableColumn>
    <tableColumn id="6" xr3:uid="{470B8C0E-5891-4648-8EC1-4075B7CD5AE9}" name="Kolumna6" dataDxfId="634"/>
  </tableColumns>
  <tableStyleInfo name="TableStyleLight9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D34AAFBF-C5F8-4853-BC7F-BC1D44ABDBD3}" name="Tabela43150942174228" displayName="Tabela43150942174228" ref="BF19:BK28" headerRowCount="0" totalsRowShown="0" headerRowDxfId="633" dataDxfId="632">
  <tableColumns count="6">
    <tableColumn id="1" xr3:uid="{07A4B636-D70C-49C9-A09A-CAB4109698D6}" name="Kolumna1" dataDxfId="631">
      <calculatedColumnFormula>Kategorie!B19</calculatedColumnFormula>
    </tableColumn>
    <tableColumn id="2" xr3:uid="{F23DABC8-4BA5-436E-A5D0-F67AEBDC6914}" name="Kolumna2" headerRowDxfId="630" dataDxfId="629"/>
    <tableColumn id="3" xr3:uid="{325DEEC7-DCEB-4615-BFF3-CF16A25EAD22}" name="Kolumna3" headerRowDxfId="628" dataDxfId="627"/>
    <tableColumn id="4" xr3:uid="{F9CEB3F9-0568-4E9D-9823-0249886136FD}" name="Kolumna4" headerRowDxfId="626" dataDxfId="625">
      <calculatedColumnFormula>BG19-BH19</calculatedColumnFormula>
    </tableColumn>
    <tableColumn id="5" xr3:uid="{6F6BAE81-4186-4ADA-AD15-9EAB6CC3CE87}" name="Kolumna5" headerRowDxfId="624" dataDxfId="623">
      <calculatedColumnFormula>IFERROR(BH19/BG19,"")</calculatedColumnFormula>
    </tableColumn>
    <tableColumn id="6" xr3:uid="{3BA87ACC-F78A-4E89-9AD3-927B912DF07C}" name="Kolumna6" headerRowDxfId="622" dataDxfId="621"/>
  </tableColumns>
  <tableStyleInfo name="TableStyleLight9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2E74DEEB-8C38-4012-9589-7AB097244FC7}" name="Tabela83251043175229" displayName="Tabela83251043175229" ref="BF43:BK52" headerRowCount="0" totalsRowShown="0" headerRowDxfId="620" dataDxfId="619">
  <tableColumns count="6">
    <tableColumn id="1" xr3:uid="{EAF17043-DBFE-426C-AF68-026B2247154C}" name="Kolumna1" headerRowDxfId="618" dataDxfId="617">
      <calculatedColumnFormula>Kategorie!B43</calculatedColumnFormula>
    </tableColumn>
    <tableColumn id="2" xr3:uid="{F7A5D752-76E1-4E85-912C-8ABB37B4E6B1}" name="Kolumna2" dataDxfId="616"/>
    <tableColumn id="3" xr3:uid="{80EA9F1A-D1AD-43D9-B31D-24C39B3C4BA2}" name="Kolumna3" dataDxfId="615"/>
    <tableColumn id="4" xr3:uid="{B2049248-946F-4496-8D8C-B751A1FE3454}" name="Kolumna4" dataDxfId="614">
      <calculatedColumnFormula>BG43-BH43</calculatedColumnFormula>
    </tableColumn>
    <tableColumn id="5" xr3:uid="{7927EC14-2088-40D4-8A29-20705CE3A8B4}" name="Kolumna5" dataDxfId="613">
      <calculatedColumnFormula>IFERROR(BH43/BG43,"")</calculatedColumnFormula>
    </tableColumn>
    <tableColumn id="6" xr3:uid="{AAF19A60-A9DF-4BBA-A326-D00039D5491C}" name="Kolumna6" dataDxfId="612"/>
  </tableColumns>
  <tableStyleInfo name="TableStyleLight9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691E4087-CFDE-4ECE-9AC4-57EB72AA0DC6}" name="Tabela93351144176230" displayName="Tabela93351144176230" ref="BF55:BK64" headerRowCount="0" totalsRowShown="0" headerRowDxfId="611" dataDxfId="610">
  <tableColumns count="6">
    <tableColumn id="1" xr3:uid="{3EC351C3-F2C2-4A87-98FE-FEECB0BCD896}" name="Kolumna1" headerRowDxfId="609" dataDxfId="608">
      <calculatedColumnFormula>Kategorie!B55</calculatedColumnFormula>
    </tableColumn>
    <tableColumn id="2" xr3:uid="{23321EBF-7573-441D-A6DD-1BA665B1F821}" name="Kolumna2" dataDxfId="607"/>
    <tableColumn id="3" xr3:uid="{EBAC54B9-5AD6-43C9-868D-992C2ADE2C70}" name="Kolumna3" dataDxfId="606"/>
    <tableColumn id="4" xr3:uid="{E9C46A54-906A-4E64-817D-ED90D3DDE9E6}" name="Kolumna4" dataDxfId="605">
      <calculatedColumnFormula>BG55-BH55</calculatedColumnFormula>
    </tableColumn>
    <tableColumn id="5" xr3:uid="{9AD52CE3-A8DD-4913-A511-C1EE966A9982}" name="Kolumna5" dataDxfId="604">
      <calculatedColumnFormula>IFERROR(BH55/BG55,"")</calculatedColumnFormula>
    </tableColumn>
    <tableColumn id="6" xr3:uid="{1CC8A51B-6BE1-4D68-A628-92F68A77A3FC}" name="Kolumna6" dataDxfId="603"/>
  </tableColumns>
  <tableStyleInfo name="TableStyleLight9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907E330A-DAC4-4D77-B6CB-4F23EEE23358}" name="Tabela103451245177231" displayName="Tabela103451245177231" ref="BF67:BK76" headerRowCount="0" totalsRowShown="0" headerRowDxfId="602" dataDxfId="601">
  <tableColumns count="6">
    <tableColumn id="1" xr3:uid="{FC698CB6-B68B-492D-AE4D-A337FC78932E}" name="Kolumna1" headerRowDxfId="600" dataDxfId="599">
      <calculatedColumnFormula>Kategorie!B67</calculatedColumnFormula>
    </tableColumn>
    <tableColumn id="2" xr3:uid="{C11CC178-9F23-44B9-9C99-C67FDC389083}" name="Kolumna2" dataDxfId="598"/>
    <tableColumn id="3" xr3:uid="{8A7ABC6D-A5F8-490F-8C1A-4591084AA7FA}" name="Kolumna3" dataDxfId="597"/>
    <tableColumn id="4" xr3:uid="{9DC1CEAB-CA9A-40E4-810E-366EA1A3063B}" name="Kolumna4" dataDxfId="596">
      <calculatedColumnFormula>BG67-BH67</calculatedColumnFormula>
    </tableColumn>
    <tableColumn id="5" xr3:uid="{F0E9C566-9682-426B-ADD0-E973E01FEA69}" name="Kolumna5" dataDxfId="595">
      <calculatedColumnFormula>IFERROR(BH67/BG67,"")</calculatedColumnFormula>
    </tableColumn>
    <tableColumn id="6" xr3:uid="{3D54F08C-084D-4AF6-8CC3-5D60C961C179}" name="Kolumna6" dataDxfId="594"/>
  </tableColumns>
  <tableStyleInfo name="TableStyleLight9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A90C0A7D-45A3-41F9-9CCE-BF49E160B76E}" name="Tabela113551346178232" displayName="Tabela113551346178232" ref="BF79:BK88" headerRowCount="0" totalsRowShown="0" headerRowDxfId="593" dataDxfId="592">
  <tableColumns count="6">
    <tableColumn id="1" xr3:uid="{FC7BA228-A5A7-4870-98B5-75D3B106C1C4}" name="Kolumna1" dataDxfId="591">
      <calculatedColumnFormula>Kategorie!B79</calculatedColumnFormula>
    </tableColumn>
    <tableColumn id="2" xr3:uid="{358D4244-923E-45DC-B90B-3F10AE6D3F2A}" name="Kolumna2" dataDxfId="590"/>
    <tableColumn id="3" xr3:uid="{873CBA88-5E4B-4908-984F-67726331A894}" name="Kolumna3" dataDxfId="589"/>
    <tableColumn id="4" xr3:uid="{7FC1FF61-6F52-41A9-9FCE-7B948E923B2F}" name="Kolumna4" dataDxfId="588">
      <calculatedColumnFormula>BG79-BH79</calculatedColumnFormula>
    </tableColumn>
    <tableColumn id="5" xr3:uid="{2A6B8508-2441-40CD-B8E3-6CFA3D9C37B8}" name="Kolumna5" dataDxfId="587">
      <calculatedColumnFormula>IFERROR(BH79/BG79,"")</calculatedColumnFormula>
    </tableColumn>
    <tableColumn id="6" xr3:uid="{57861D44-3031-4CF2-943B-1A7050BC4753}" name="Kolumna6" dataDxfId="586"/>
  </tableColumns>
  <tableStyleInfo name="TableStyleLight9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512D186F-486D-4BE3-B0D0-55B6B5F44D82}" name="Tabela123651447179233" displayName="Tabela123651447179233" ref="BF91:BK100" headerRowCount="0" totalsRowShown="0" headerRowDxfId="585" dataDxfId="584">
  <tableColumns count="6">
    <tableColumn id="1" xr3:uid="{B9DE848C-338F-4F66-ADAC-F903E334C1A8}" name="Kolumna1" dataDxfId="583">
      <calculatedColumnFormula>Kategorie!B91</calculatedColumnFormula>
    </tableColumn>
    <tableColumn id="2" xr3:uid="{56F5B9C5-8858-405D-A235-A5F8D02B0081}" name="Kolumna2" dataDxfId="582"/>
    <tableColumn id="3" xr3:uid="{E448C21A-1A86-4E43-9FF8-1DDDCE731443}" name="Kolumna3" dataDxfId="581"/>
    <tableColumn id="4" xr3:uid="{F1FDE24B-81ED-4C40-9F0D-4209F97DFA3A}" name="Kolumna4" dataDxfId="580">
      <calculatedColumnFormula>BG91-BH91</calculatedColumnFormula>
    </tableColumn>
    <tableColumn id="5" xr3:uid="{269A1654-1E30-45C4-AF33-E93D667DF798}" name="Kolumna5" dataDxfId="579">
      <calculatedColumnFormula>IFERROR(BH91/BG91,"")</calculatedColumnFormula>
    </tableColumn>
    <tableColumn id="6" xr3:uid="{68E852C8-7E65-4AB0-B6EA-C6BF1E8EFBBA}" name="Kolumna6" dataDxfId="578"/>
  </tableColumns>
  <tableStyleInfo name="TableStyleLight9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D6A273F8-D730-4602-8C5F-41C906DA4D73}" name="Tabela133751548180234" displayName="Tabela133751548180234" ref="BF103:BK112" headerRowCount="0" totalsRowShown="0" headerRowDxfId="577" dataDxfId="576">
  <tableColumns count="6">
    <tableColumn id="1" xr3:uid="{756E66FC-46A8-4F7E-B1C2-D3782236277F}" name="Kolumna1" dataDxfId="575">
      <calculatedColumnFormula>Kategorie!B103</calculatedColumnFormula>
    </tableColumn>
    <tableColumn id="2" xr3:uid="{E6B61AC4-21DE-4321-8B0D-437987EA0B46}" name="Kolumna2" dataDxfId="574"/>
    <tableColumn id="3" xr3:uid="{89E31C58-7522-4779-87F4-BD2331F0FD70}" name="Kolumna3" dataDxfId="573"/>
    <tableColumn id="4" xr3:uid="{6592894D-1E2D-4ED5-8E9B-BA9B653A6ECF}" name="Kolumna4" dataDxfId="572">
      <calculatedColumnFormula>BG103-BH103</calculatedColumnFormula>
    </tableColumn>
    <tableColumn id="5" xr3:uid="{7AC01942-AB2D-4B77-B1C3-EBD8067F17F7}" name="Kolumna5" dataDxfId="571">
      <calculatedColumnFormula>IFERROR(BH103/BG103,"")</calculatedColumnFormula>
    </tableColumn>
    <tableColumn id="6" xr3:uid="{A4F314AF-5F82-40E9-8B32-EA87A7FF12BE}" name="Kolumna6" dataDxfId="570"/>
  </tableColumns>
  <tableStyleInfo name="TableStyleLight9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0656F520-694A-47A9-9A21-DBFE26052BFD}" name="Tabela143851649181235" displayName="Tabela143851649181235" ref="BF115:BK124" headerRowCount="0" totalsRowShown="0" headerRowDxfId="569" dataDxfId="568">
  <tableColumns count="6">
    <tableColumn id="1" xr3:uid="{11481C69-7C2C-4A35-8A01-A402BE352FC6}" name="Kolumna1" dataDxfId="567">
      <calculatedColumnFormula>Kategorie!B115</calculatedColumnFormula>
    </tableColumn>
    <tableColumn id="2" xr3:uid="{A97B94B1-61DE-4C75-8C0D-4AB26B08EC3B}" name="Kolumna2" dataDxfId="566"/>
    <tableColumn id="3" xr3:uid="{93B9F9BB-EACB-4F81-9BA5-D73CC957274A}" name="Kolumna3" dataDxfId="565"/>
    <tableColumn id="4" xr3:uid="{37DEF8D5-64F9-4D85-A9A5-B7170364E7CD}" name="Kolumna4" dataDxfId="564">
      <calculatedColumnFormula>BG115-BH115</calculatedColumnFormula>
    </tableColumn>
    <tableColumn id="5" xr3:uid="{2D20A575-F8F9-42C0-A6AD-BD3077ABF7A2}" name="Kolumna5" dataDxfId="563">
      <calculatedColumnFormula>IFERROR(BH115/BG115,"")</calculatedColumnFormula>
    </tableColumn>
    <tableColumn id="6" xr3:uid="{55017F1B-30E8-4E9A-9309-C65DCAA697CA}" name="Kolumna6" dataDxfId="562"/>
  </tableColumns>
  <tableStyleInfo name="TableStyleLight9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C3011E89-E5BC-4ACB-93B5-BEAFA8F7793C}" name="Tabela153951750182236" displayName="Tabela153951750182236" ref="BF127:BK136" headerRowCount="0" totalsRowShown="0" headerRowDxfId="561" dataDxfId="560">
  <tableColumns count="6">
    <tableColumn id="1" xr3:uid="{3DB22409-4991-46E5-AB3E-99B50D865DAF}" name="Kolumna1" dataDxfId="559">
      <calculatedColumnFormula>Kategorie!B127</calculatedColumnFormula>
    </tableColumn>
    <tableColumn id="2" xr3:uid="{75B2A5F6-9E49-4311-8AED-43C4F22ABCDC}" name="Kolumna2" dataDxfId="558"/>
    <tableColumn id="3" xr3:uid="{1F5610CC-8814-46A7-887D-2AF58BF96B6F}" name="Kolumna3" dataDxfId="557"/>
    <tableColumn id="4" xr3:uid="{15EEB895-D56A-42FD-8EC9-F5C762D160CB}" name="Kolumna4" dataDxfId="556">
      <calculatedColumnFormula>BG127-BH127</calculatedColumnFormula>
    </tableColumn>
    <tableColumn id="5" xr3:uid="{2000D213-0FB3-46C7-BEF2-6539AC8F22D7}" name="Kolumna5" dataDxfId="555">
      <calculatedColumnFormula>IFERROR(BH127/BG127,"")</calculatedColumnFormula>
    </tableColumn>
    <tableColumn id="6" xr3:uid="{9150B7B7-FAA0-4A29-AAEA-12AEBE05ADCB}" name="Kolumna6" dataDxfId="554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7" xr:uid="{D145898A-D2D3-2E43-AE8F-C8E4B6FF3F94}" name="Tabela377458" displayName="Tabela377458" ref="I177:V186" headerRowCount="0" totalsRowShown="0">
  <tableColumns count="14">
    <tableColumn id="1" xr3:uid="{EC64FBF8-30BB-784F-9F2F-F49B399755BE}" name="Kolumna1" dataDxfId="2199">
      <calculatedColumnFormula>Kategorie!B175</calculatedColumnFormula>
    </tableColumn>
    <tableColumn id="2" xr3:uid="{8DC8A3E9-9FF1-BB45-9F35-F4EE4A60D28B}" name="Kolumna2" dataDxfId="2198">
      <calculatedColumnFormula>(SUM(K177:V177)/$J$1)</calculatedColumnFormula>
    </tableColumn>
    <tableColumn id="3" xr3:uid="{19C45F8C-08FB-AA41-A5D1-D5B0EBA2E018}" name="Kolumna3" dataDxfId="2197">
      <calculatedColumnFormula>Miesiace!D175</calculatedColumnFormula>
    </tableColumn>
    <tableColumn id="4" xr3:uid="{7C053055-4086-F047-9FE5-AE45B425D625}" name="Kolumna4" dataDxfId="2196">
      <calculatedColumnFormula>Miesiace!K175</calculatedColumnFormula>
    </tableColumn>
    <tableColumn id="5" xr3:uid="{3E75FFBF-2901-B24F-8598-A637890D7686}" name="Kolumna5" dataDxfId="2195">
      <calculatedColumnFormula>Miesiace!R175</calculatedColumnFormula>
    </tableColumn>
    <tableColumn id="6" xr3:uid="{F63ED730-9085-DB4D-BD4E-AC0E89375C3A}" name="Kolumna6" dataDxfId="2194">
      <calculatedColumnFormula>Miesiace!Y175</calculatedColumnFormula>
    </tableColumn>
    <tableColumn id="7" xr3:uid="{415AD62B-B267-7246-AE40-78B67E3953ED}" name="Kolumna7" dataDxfId="2193">
      <calculatedColumnFormula>Miesiace!AF175</calculatedColumnFormula>
    </tableColumn>
    <tableColumn id="8" xr3:uid="{3C71FCBB-023F-1442-9262-657BA4CFA40C}" name="Kolumna8" dataDxfId="2192">
      <calculatedColumnFormula>Miesiace!AM175</calculatedColumnFormula>
    </tableColumn>
    <tableColumn id="9" xr3:uid="{9A2AC19A-B7B1-9B46-9555-F21914307EEE}" name="Kolumna9" dataDxfId="2191">
      <calculatedColumnFormula>Miesiace!AT175</calculatedColumnFormula>
    </tableColumn>
    <tableColumn id="10" xr3:uid="{CD2A239D-CDB8-1341-BC87-9CA864EB9530}" name="Kolumna10" dataDxfId="2190">
      <calculatedColumnFormula>Miesiace!BA175</calculatedColumnFormula>
    </tableColumn>
    <tableColumn id="11" xr3:uid="{C31D98F6-4B16-C042-8954-F8804FE52055}" name="Kolumna11" dataDxfId="2189">
      <calculatedColumnFormula>Miesiace!BH175</calculatedColumnFormula>
    </tableColumn>
    <tableColumn id="12" xr3:uid="{1851F5CC-93DF-1D43-AEE2-C956F666F3F7}" name="Kolumna12" dataDxfId="2188">
      <calculatedColumnFormula>Miesiace!BO175</calculatedColumnFormula>
    </tableColumn>
    <tableColumn id="13" xr3:uid="{A2B69C23-176D-0240-89AE-BED778086A01}" name="Kolumna13" dataDxfId="2187">
      <calculatedColumnFormula>Miesiace!BV175</calculatedColumnFormula>
    </tableColumn>
    <tableColumn id="14" xr3:uid="{6A64DDAB-423E-D04F-AE6F-83056FEDDF96}" name="Kolumna14" dataDxfId="2186">
      <calculatedColumnFormula>Miesiace!CC175</calculatedColumnFormula>
    </tableColumn>
  </tableColumns>
  <tableStyleInfo name="TableStyleLight9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04F959F9-B2E7-4701-BA85-E77E7846D23C}" name="Tabela164051851183237" displayName="Tabela164051851183237" ref="BF139:BK148" headerRowCount="0" totalsRowShown="0" headerRowDxfId="553" dataDxfId="552">
  <tableColumns count="6">
    <tableColumn id="1" xr3:uid="{76F5147D-B8A2-48EE-8665-CDC0A20CA5BE}" name="Kolumna1" dataDxfId="551">
      <calculatedColumnFormula>Kategorie!B139</calculatedColumnFormula>
    </tableColumn>
    <tableColumn id="2" xr3:uid="{17100554-EEEE-4FA4-9654-283D7D488D6F}" name="Kolumna2" dataDxfId="550"/>
    <tableColumn id="3" xr3:uid="{C7B2EC91-40FA-4A75-B547-1BC5A0B1CBC1}" name="Kolumna3" dataDxfId="549"/>
    <tableColumn id="4" xr3:uid="{BDC96BC3-FBA9-4DF9-997E-7F42637D0601}" name="Kolumna4" dataDxfId="548">
      <calculatedColumnFormula>BG139-BH139</calculatedColumnFormula>
    </tableColumn>
    <tableColumn id="5" xr3:uid="{3F19DB7A-DDF7-4673-A694-541378408FA3}" name="Kolumna5" dataDxfId="547">
      <calculatedColumnFormula>IFERROR(BH139/BG139,"")</calculatedColumnFormula>
    </tableColumn>
    <tableColumn id="6" xr3:uid="{6F7C6F36-73D2-457A-978C-F227A96EEBE5}" name="Kolumna6" dataDxfId="546"/>
  </tableColumns>
  <tableStyleInfo name="TableStyleLight9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497B437C-2CC4-4E5D-BA5E-54618F0AD4C8}" name="Tabela16405851955184238" displayName="Tabela16405851955184238" ref="BF151:BK160" headerRowCount="0" totalsRowShown="0" headerRowDxfId="545" dataDxfId="544">
  <tableColumns count="6">
    <tableColumn id="1" xr3:uid="{8C6BA8E1-E033-45A3-B66A-F92F1A32FF74}" name="Kolumna1" dataDxfId="543">
      <calculatedColumnFormula>Kategorie!B151</calculatedColumnFormula>
    </tableColumn>
    <tableColumn id="2" xr3:uid="{9B76390C-1392-4E14-BA17-60DA650A70FA}" name="Kolumna2" dataDxfId="542"/>
    <tableColumn id="3" xr3:uid="{69ADB3AB-49A8-4658-A50D-0C41AEA9400D}" name="Kolumna3" dataDxfId="541"/>
    <tableColumn id="4" xr3:uid="{32F950BB-CE9B-4B50-98AC-9DF9D910C774}" name="Kolumna4" dataDxfId="540">
      <calculatedColumnFormula>BG151-BH151</calculatedColumnFormula>
    </tableColumn>
    <tableColumn id="5" xr3:uid="{C80F5FD6-7CD5-43A5-A693-CCD8945E0C38}" name="Kolumna5" dataDxfId="539">
      <calculatedColumnFormula>IFERROR(BH151/BG151,"")</calculatedColumnFormula>
    </tableColumn>
    <tableColumn id="6" xr3:uid="{9298D204-5C9A-46CA-99F7-8FB44FF01353}" name="Kolumna6" dataDxfId="538"/>
  </tableColumns>
  <tableStyleInfo name="TableStyleLight9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B882E750-98C1-4526-9548-A3C440E45BC0}" name="Tabela1640586052056185239" displayName="Tabela1640586052056185239" ref="BF163:BK172" headerRowCount="0" totalsRowShown="0" headerRowDxfId="537" dataDxfId="536">
  <tableColumns count="6">
    <tableColumn id="1" xr3:uid="{4E99D29D-9535-48E8-AC15-B524BF81CD41}" name="Kolumna1" dataDxfId="535">
      <calculatedColumnFormula>Kategorie!B163</calculatedColumnFormula>
    </tableColumn>
    <tableColumn id="2" xr3:uid="{6B994625-8EFB-4D67-815A-EF07D590B7CB}" name="Kolumna2" dataDxfId="534"/>
    <tableColumn id="3" xr3:uid="{FDF6B985-C689-499A-AC6B-4E443B49C69A}" name="Kolumna3" dataDxfId="533"/>
    <tableColumn id="4" xr3:uid="{7E5C28EF-DEE9-4F7A-A2B3-170B53539649}" name="Kolumna4" dataDxfId="532">
      <calculatedColumnFormula>BG163-BH163</calculatedColumnFormula>
    </tableColumn>
    <tableColumn id="5" xr3:uid="{3E83B1E0-1738-4E56-8579-529E07CCDC04}" name="Kolumna5" dataDxfId="531">
      <calculatedColumnFormula>IFERROR(BH163/BG163,"")</calculatedColumnFormula>
    </tableColumn>
    <tableColumn id="6" xr3:uid="{D415CE17-439D-42C9-9127-0BE82CBE4EF8}" name="Kolumna6" dataDxfId="530"/>
  </tableColumns>
  <tableStyleInfo name="TableStyleLight9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474723A8-C719-413F-872C-2AE90F4DE1DD}" name="Tabela164058606152157186240" displayName="Tabela164058606152157186240" ref="BF175:BK184" headerRowCount="0" totalsRowShown="0" headerRowDxfId="529" dataDxfId="528">
  <tableColumns count="6">
    <tableColumn id="1" xr3:uid="{EAF41747-93F1-4F88-B3BA-1779203EB988}" name="Kolumna1" dataDxfId="527">
      <calculatedColumnFormula>Kategorie!B175</calculatedColumnFormula>
    </tableColumn>
    <tableColumn id="2" xr3:uid="{1EC0EEE0-6DBC-498E-A3F1-AF886CBFA7CC}" name="Kolumna2" dataDxfId="526"/>
    <tableColumn id="3" xr3:uid="{7B67CD72-98C6-4872-81C9-B487F2A733BB}" name="Kolumna3" dataDxfId="525"/>
    <tableColumn id="4" xr3:uid="{B1F81A0A-29AE-4DF1-A766-F44986DAEE1F}" name="Kolumna4" dataDxfId="524">
      <calculatedColumnFormula>BG175-BH175</calculatedColumnFormula>
    </tableColumn>
    <tableColumn id="5" xr3:uid="{DD8A4865-0051-45B7-BA17-8940E28E2913}" name="Kolumna5" dataDxfId="523">
      <calculatedColumnFormula>IFERROR(BH175/BG175,"")</calculatedColumnFormula>
    </tableColumn>
    <tableColumn id="6" xr3:uid="{C01CB985-ACE2-4944-AF8E-1089CC596AD8}" name="Kolumna6" dataDxfId="522"/>
  </tableColumns>
  <tableStyleInfo name="TableStyleLight9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1EBE1C32-9942-45DE-9B19-DBB6573DA084}" name="Tabela16405860611552259187241" displayName="Tabela16405860611552259187241" ref="BF187:BK196" headerRowCount="0" totalsRowShown="0" headerRowDxfId="521" dataDxfId="520">
  <tableColumns count="6">
    <tableColumn id="1" xr3:uid="{5EE40A0D-FD38-4877-8343-A547438A3460}" name="Kolumna1" dataDxfId="519">
      <calculatedColumnFormula>Kategorie!B188</calculatedColumnFormula>
    </tableColumn>
    <tableColumn id="2" xr3:uid="{B688F2BD-C93A-4D0C-87E7-F2563D26D9D0}" name="Kolumna2" dataDxfId="518"/>
    <tableColumn id="3" xr3:uid="{C4EFD9F2-ECB0-46E0-B323-FFD1E98D93F1}" name="Kolumna3" dataDxfId="517"/>
    <tableColumn id="4" xr3:uid="{BFC500ED-662F-45B8-97CE-0BEEB9033EF0}" name="Kolumna4" dataDxfId="516">
      <calculatedColumnFormula>BG187-BH187</calculatedColumnFormula>
    </tableColumn>
    <tableColumn id="5" xr3:uid="{29ED5B9D-48D0-4A19-B4D6-BB05FD87613C}" name="Kolumna5" dataDxfId="515">
      <calculatedColumnFormula>IFERROR(BH187/BG187,"")</calculatedColumnFormula>
    </tableColumn>
    <tableColumn id="6" xr3:uid="{D923BB39-8EE4-4164-A63D-F3D8B9692468}" name="Kolumna6" dataDxfId="514"/>
  </tableColumns>
  <tableStyleInfo name="TableStyleLight9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5338D08E-75CC-4C86-A8B8-1E5097171BAD}" name="Tabela16405860611752362188242" displayName="Tabela16405860611752362188242" ref="BF199:BK208" headerRowCount="0" totalsRowShown="0" headerRowDxfId="513" dataDxfId="512">
  <tableColumns count="6">
    <tableColumn id="1" xr3:uid="{B5C5955F-727E-4DA1-9059-A434EA9DCCE6}" name="Kolumna1" dataDxfId="511">
      <calculatedColumnFormula>Kategorie!B200</calculatedColumnFormula>
    </tableColumn>
    <tableColumn id="2" xr3:uid="{FEDE6DAC-9AF3-476D-B85E-68C8B6163A47}" name="Kolumna2" dataDxfId="510"/>
    <tableColumn id="3" xr3:uid="{B058A2F8-F325-4F74-B3E9-AACA552EE2A7}" name="Kolumna3" dataDxfId="509"/>
    <tableColumn id="4" xr3:uid="{52714698-AF35-4ACE-A9CB-269BC20CBC35}" name="Kolumna4" dataDxfId="508">
      <calculatedColumnFormula>BG199-BH199</calculatedColumnFormula>
    </tableColumn>
    <tableColumn id="5" xr3:uid="{C634B496-54B5-43A1-B6C9-25247646ED40}" name="Kolumna5" dataDxfId="507">
      <calculatedColumnFormula>IFERROR(BH199/BG199,"")</calculatedColumnFormula>
    </tableColumn>
    <tableColumn id="6" xr3:uid="{61E5D3AC-ADD7-4EA0-AA19-119BCB4FE842}" name="Kolumna6" dataDxfId="506"/>
  </tableColumns>
  <tableStyleInfo name="TableStyleLight9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C81808D-5E10-4042-8AB1-C3D70F2C03A2}" name="Tabela16405860612052463189243" displayName="Tabela16405860612052463189243" ref="BF211:BK220" headerRowCount="0" totalsRowShown="0" headerRowDxfId="505" dataDxfId="504">
  <tableColumns count="6">
    <tableColumn id="1" xr3:uid="{6D9D6C91-836D-4C31-BF68-2081E98AF295}" name="Kolumna1" dataDxfId="503">
      <calculatedColumnFormula>Kategorie!B212</calculatedColumnFormula>
    </tableColumn>
    <tableColumn id="2" xr3:uid="{177EF94E-10FB-4334-B750-F06619AC256D}" name="Kolumna2" dataDxfId="502"/>
    <tableColumn id="3" xr3:uid="{751ED193-CB1A-495A-8363-001DBAD4BFC3}" name="Kolumna3" dataDxfId="501"/>
    <tableColumn id="4" xr3:uid="{4B4CC83B-5F41-4661-B4F5-5AC55FB925EA}" name="Kolumna4" dataDxfId="500">
      <calculatedColumnFormula>BG211-BH211</calculatedColumnFormula>
    </tableColumn>
    <tableColumn id="5" xr3:uid="{965D01C2-ABFD-4AD0-A096-7762987B4356}" name="Kolumna5" dataDxfId="499">
      <calculatedColumnFormula>IFERROR(BH211/BG211,"")</calculatedColumnFormula>
    </tableColumn>
    <tableColumn id="6" xr3:uid="{65A754D9-5CD1-4854-A7B0-02AD1EBEAA5F}" name="Kolumna6" dataDxfId="498"/>
  </tableColumns>
  <tableStyleInfo name="TableStyleLight9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8EBD5989-DDFE-4EC7-9456-D1CE4850A3EE}" name="Jedzenie282190244" displayName="Jedzenie282190244" ref="BM7:BR16" headerRowCount="0" totalsRowShown="0" headerRowDxfId="497" dataDxfId="496">
  <tableColumns count="6">
    <tableColumn id="1" xr3:uid="{4C82E2E0-D4EF-4E31-B1FE-8440F90B60EC}" name="Kategoria" dataDxfId="495">
      <calculatedColumnFormula>Kategorie!B7</calculatedColumnFormula>
    </tableColumn>
    <tableColumn id="2" xr3:uid="{06020B92-47B4-4920-BDC8-F7B3E4951F26}" name="0" headerRowDxfId="494" dataDxfId="493"/>
    <tableColumn id="3" xr3:uid="{CDB7676D-5A6E-4E7C-9BCB-0C44A72E6D30}" name="02" headerRowDxfId="492" dataDxfId="491"/>
    <tableColumn id="4" xr3:uid="{5DB5F022-3D13-451E-A59F-13744A902254}" name="Kolumna4" dataDxfId="490">
      <calculatedColumnFormula>BN7-BO7</calculatedColumnFormula>
    </tableColumn>
    <tableColumn id="5" xr3:uid="{B7FA041E-C4E1-4300-A660-7A84594D629D}" name="Kolumna1" dataDxfId="489">
      <calculatedColumnFormula>IFERROR(BO7/BN7,"")</calculatedColumnFormula>
    </tableColumn>
    <tableColumn id="6" xr3:uid="{7F0FB023-6C49-4B5F-9F29-5D3E2FC281A7}" name="Kolumna2" dataDxfId="488"/>
  </tableColumns>
  <tableStyleInfo name="TableStyleLight9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0FD5AEE5-9B82-47F7-A246-103447A62B15}" name="Transport383191245" displayName="Transport383191245" ref="BM31:BR40" headerRowCount="0" totalsRowShown="0" headerRowDxfId="487" dataDxfId="486">
  <tableColumns count="6">
    <tableColumn id="1" xr3:uid="{D5C8E17C-06E7-4202-8EFD-E52FDD562EE5}" name="Kolumna1" dataDxfId="485">
      <calculatedColumnFormula>Kategorie!B31</calculatedColumnFormula>
    </tableColumn>
    <tableColumn id="2" xr3:uid="{22775A78-1B40-42C5-9425-2A82C1BD7B01}" name="Kolumna2" dataDxfId="484"/>
    <tableColumn id="3" xr3:uid="{2D20B407-24EF-4987-A8FD-8664F0F0774E}" name="Kolumna3" dataDxfId="483"/>
    <tableColumn id="4" xr3:uid="{2201083A-70D8-4606-A6ED-3BE7D25BA12F}" name="Kolumna4" dataDxfId="482">
      <calculatedColumnFormula>BN31-BO31</calculatedColumnFormula>
    </tableColumn>
    <tableColumn id="5" xr3:uid="{A3E83413-5C65-4B05-A6C0-4A52E02D1FE3}" name="Kolumna5" dataDxfId="481">
      <calculatedColumnFormula>IFERROR(BO31/BN31,"")</calculatedColumnFormula>
    </tableColumn>
    <tableColumn id="6" xr3:uid="{F5EA2F86-AF8D-4777-9AE9-FF0148FA397C}" name="Kolumna6" dataDxfId="480"/>
  </tableColumns>
  <tableStyleInfo name="TableStyleLight9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D5E364CF-8990-44AB-8D8E-BB52D387342A}" name="Tabela43184192246" displayName="Tabela43184192246" ref="BM19:BR28" headerRowCount="0" totalsRowShown="0" headerRowDxfId="479" dataDxfId="478">
  <tableColumns count="6">
    <tableColumn id="1" xr3:uid="{2408EB68-6C31-4B60-B28E-F88437F6095F}" name="Kolumna1" dataDxfId="477">
      <calculatedColumnFormula>Kategorie!B19</calculatedColumnFormula>
    </tableColumn>
    <tableColumn id="2" xr3:uid="{6885C991-008C-4BD3-B3B8-F7EB0AD9F693}" name="Kolumna2" headerRowDxfId="476" dataDxfId="475"/>
    <tableColumn id="3" xr3:uid="{E90C2C34-323D-4009-B18D-77FE66EA9A19}" name="Kolumna3" headerRowDxfId="474" dataDxfId="473"/>
    <tableColumn id="4" xr3:uid="{9239D92B-AC54-483C-952C-A73BC0094743}" name="Kolumna4" headerRowDxfId="472" dataDxfId="471">
      <calculatedColumnFormula>BN19-BO19</calculatedColumnFormula>
    </tableColumn>
    <tableColumn id="5" xr3:uid="{F3FE911C-A5CA-41F6-B4F0-729B94CB2564}" name="Kolumna5" headerRowDxfId="470" dataDxfId="469">
      <calculatedColumnFormula>IFERROR(BO19/BN19,"")</calculatedColumnFormula>
    </tableColumn>
    <tableColumn id="6" xr3:uid="{349EE9ED-7F80-40B9-8F95-4A58CF7A5221}" name="Kolumna6" headerRowDxfId="468" dataDxfId="467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6" xr:uid="{093FF0AF-3EC2-0046-9F88-114C129899AF}" name="Tabela377457" displayName="Tabela377457" ref="I165:V174" headerRowCount="0" totalsRowShown="0">
  <tableColumns count="14">
    <tableColumn id="1" xr3:uid="{C3461E30-8F12-344D-A74D-6F0DA710A4B7}" name="Kolumna1" dataDxfId="2185">
      <calculatedColumnFormula>Kategorie!B163</calculatedColumnFormula>
    </tableColumn>
    <tableColumn id="2" xr3:uid="{15C62E75-2228-6747-B56E-329AB157353C}" name="Kolumna2" dataDxfId="2184">
      <calculatedColumnFormula>(SUM(K165:V165)/$J$1)</calculatedColumnFormula>
    </tableColumn>
    <tableColumn id="3" xr3:uid="{5AD7C1FE-9F37-7E4F-BC9D-281DBC11F2FD}" name="Kolumna3" dataDxfId="2183">
      <calculatedColumnFormula>Miesiace!D163</calculatedColumnFormula>
    </tableColumn>
    <tableColumn id="4" xr3:uid="{D5C7057A-C34B-4245-95B4-B37EDA6DC8AA}" name="Kolumna4" dataDxfId="2182">
      <calculatedColumnFormula>Miesiace!K163</calculatedColumnFormula>
    </tableColumn>
    <tableColumn id="5" xr3:uid="{22B3D4C5-05F9-7446-B8BB-CCE6EB636BDB}" name="Kolumna5" dataDxfId="2181">
      <calculatedColumnFormula>Miesiace!R163</calculatedColumnFormula>
    </tableColumn>
    <tableColumn id="6" xr3:uid="{248F3455-0EFB-8146-A876-1630AA88CC2C}" name="Kolumna6" dataDxfId="2180">
      <calculatedColumnFormula>Miesiace!Y163</calculatedColumnFormula>
    </tableColumn>
    <tableColumn id="7" xr3:uid="{64126A4B-775C-FC40-AF1F-F975BDF19820}" name="Kolumna7" dataDxfId="2179">
      <calculatedColumnFormula>Miesiace!AF163</calculatedColumnFormula>
    </tableColumn>
    <tableColumn id="8" xr3:uid="{AD6B53D7-2E57-EA42-9735-BE307E282496}" name="Kolumna8" dataDxfId="2178">
      <calculatedColumnFormula>Miesiace!AM163</calculatedColumnFormula>
    </tableColumn>
    <tableColumn id="9" xr3:uid="{FB4F5E69-6E61-7546-A4D2-D98176D2BABC}" name="Kolumna9" dataDxfId="2177">
      <calculatedColumnFormula>Miesiace!AT163</calculatedColumnFormula>
    </tableColumn>
    <tableColumn id="10" xr3:uid="{563E3EA6-35C4-6B4E-88FC-61DE8D5648CA}" name="Kolumna10" dataDxfId="2176">
      <calculatedColumnFormula>Miesiace!BA163</calculatedColumnFormula>
    </tableColumn>
    <tableColumn id="11" xr3:uid="{AD461C52-2C96-4C43-9094-E3A87BB56964}" name="Kolumna11" dataDxfId="2175">
      <calculatedColumnFormula>Miesiace!BH163</calculatedColumnFormula>
    </tableColumn>
    <tableColumn id="12" xr3:uid="{52807069-EC26-B64B-B7CC-62F281A4CDCA}" name="Kolumna12" dataDxfId="2174">
      <calculatedColumnFormula>Miesiace!BO163</calculatedColumnFormula>
    </tableColumn>
    <tableColumn id="13" xr3:uid="{033AF210-22CB-1A40-95E8-4CD7D1BB44EA}" name="Kolumna13" dataDxfId="2173">
      <calculatedColumnFormula>Miesiace!BV163</calculatedColumnFormula>
    </tableColumn>
    <tableColumn id="14" xr3:uid="{03FD6E52-83B3-B244-B012-2C556D77BB0A}" name="Kolumna14" dataDxfId="2172">
      <calculatedColumnFormula>Miesiace!CC163</calculatedColumnFormula>
    </tableColumn>
  </tableColumns>
  <tableStyleInfo name="TableStyleLight9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DE8AD56C-E1BB-4F6C-BCD0-71C1C9F8CA6A}" name="Tabela83285193247" displayName="Tabela83285193247" ref="BM43:BR52" headerRowCount="0" totalsRowShown="0" headerRowDxfId="466" dataDxfId="465">
  <tableColumns count="6">
    <tableColumn id="1" xr3:uid="{8C65FC1C-9295-4BB7-81DC-BED510BEB386}" name="Kolumna1" headerRowDxfId="464" dataDxfId="463">
      <calculatedColumnFormula>Kategorie!B43</calculatedColumnFormula>
    </tableColumn>
    <tableColumn id="2" xr3:uid="{5DA2D33B-BBBB-48C6-81B8-A6C34FAA0542}" name="Kolumna2" dataDxfId="462"/>
    <tableColumn id="3" xr3:uid="{CAF979C5-B4E9-4382-8D7C-48C569BDCDD6}" name="Kolumna3" dataDxfId="461"/>
    <tableColumn id="4" xr3:uid="{F10204B9-9993-4C21-B7B5-E7476EAFDD2D}" name="Kolumna4" dataDxfId="460">
      <calculatedColumnFormula>BN43-BO43</calculatedColumnFormula>
    </tableColumn>
    <tableColumn id="5" xr3:uid="{ECE355F3-AFC8-45E8-BC3B-B7A137350024}" name="Kolumna5" dataDxfId="459">
      <calculatedColumnFormula>IFERROR(BO43/BN43,"")</calculatedColumnFormula>
    </tableColumn>
    <tableColumn id="6" xr3:uid="{72868400-705E-4918-B55A-4E6A28F690E5}" name="Kolumna6" dataDxfId="458"/>
  </tableColumns>
  <tableStyleInfo name="TableStyleLight9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DA9BE0E6-58B0-444E-9786-A6E940F74D76}" name="Tabela93386194248" displayName="Tabela93386194248" ref="BM55:BR64" headerRowCount="0" totalsRowShown="0" headerRowDxfId="457" dataDxfId="456">
  <tableColumns count="6">
    <tableColumn id="1" xr3:uid="{04E068A6-342A-4D85-B48B-A4DFDFBA9A04}" name="Kolumna1" headerRowDxfId="455" dataDxfId="454">
      <calculatedColumnFormula>Kategorie!B55</calculatedColumnFormula>
    </tableColumn>
    <tableColumn id="2" xr3:uid="{41DADC6E-8CA9-45A0-A898-CAACA845F940}" name="Kolumna2" dataDxfId="453"/>
    <tableColumn id="3" xr3:uid="{36E9748C-F14A-40A7-AB6F-FB6C6BDF70C6}" name="Kolumna3" dataDxfId="452"/>
    <tableColumn id="4" xr3:uid="{F4C3F523-91CC-48FA-83B1-4442F151FC47}" name="Kolumna4" dataDxfId="451">
      <calculatedColumnFormula>BN55-BO55</calculatedColumnFormula>
    </tableColumn>
    <tableColumn id="5" xr3:uid="{2A1F91AB-9038-4885-94E2-FE8DC1311AED}" name="Kolumna5" dataDxfId="450">
      <calculatedColumnFormula>IFERROR(BO55/BN55,"")</calculatedColumnFormula>
    </tableColumn>
    <tableColumn id="6" xr3:uid="{BF951096-0EF3-4FCF-8879-E90DB567E2D6}" name="Kolumna6" dataDxfId="449"/>
  </tableColumns>
  <tableStyleInfo name="TableStyleLight9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D1E45D36-1FD2-43A8-B4E7-6C676F8FF25B}" name="Tabela103487195249" displayName="Tabela103487195249" ref="BM67:BR76" headerRowCount="0" totalsRowShown="0" headerRowDxfId="448" dataDxfId="447">
  <tableColumns count="6">
    <tableColumn id="1" xr3:uid="{8684C726-6F2E-405D-857D-3A77B653070F}" name="Kolumna1" headerRowDxfId="446" dataDxfId="445">
      <calculatedColumnFormula>Kategorie!B67</calculatedColumnFormula>
    </tableColumn>
    <tableColumn id="2" xr3:uid="{0203A8E3-2F30-4127-B8E2-A753D1C8A8F8}" name="Kolumna2" dataDxfId="444"/>
    <tableColumn id="3" xr3:uid="{5FEBA933-3826-4D81-8825-70B84797434F}" name="Kolumna3" dataDxfId="443"/>
    <tableColumn id="4" xr3:uid="{B47DFB3D-3D3E-4B80-B3C4-9F8926327CB7}" name="Kolumna4" dataDxfId="442">
      <calculatedColumnFormula>BN67-BO67</calculatedColumnFormula>
    </tableColumn>
    <tableColumn id="5" xr3:uid="{E93D0F94-1109-4D74-8987-D9BA7D691256}" name="Kolumna5" dataDxfId="441">
      <calculatedColumnFormula>IFERROR(BO67/BN67,"")</calculatedColumnFormula>
    </tableColumn>
    <tableColumn id="6" xr3:uid="{BA397C0B-3726-4A1E-B97D-FEF04332F8BC}" name="Kolumna6" dataDxfId="440"/>
  </tableColumns>
  <tableStyleInfo name="TableStyleLight9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0CDC9333-DAF2-4ADC-A265-343AF8527E25}" name="Tabela113588196250" displayName="Tabela113588196250" ref="BM79:BR88" headerRowCount="0" totalsRowShown="0" headerRowDxfId="439" dataDxfId="438">
  <tableColumns count="6">
    <tableColumn id="1" xr3:uid="{D9798C52-AE95-40A9-946A-32EC7BC2F6B6}" name="Kolumna1" dataDxfId="437">
      <calculatedColumnFormula>Kategorie!B79</calculatedColumnFormula>
    </tableColumn>
    <tableColumn id="2" xr3:uid="{274A1B77-BF00-43D4-B1B6-BD4CC7FC07AD}" name="Kolumna2" dataDxfId="436"/>
    <tableColumn id="3" xr3:uid="{ED041BB1-1029-4F9C-BD85-1A3E7C5E474B}" name="Kolumna3" dataDxfId="435"/>
    <tableColumn id="4" xr3:uid="{B7075574-6F8C-40A3-8023-AB5249D001DF}" name="Kolumna4" dataDxfId="434">
      <calculatedColumnFormula>BN79-BO79</calculatedColumnFormula>
    </tableColumn>
    <tableColumn id="5" xr3:uid="{CD9AF529-DD9B-40DA-998E-E2D6AEFE32B0}" name="Kolumna5" dataDxfId="433">
      <calculatedColumnFormula>IFERROR(BO79/BN79,"")</calculatedColumnFormula>
    </tableColumn>
    <tableColumn id="6" xr3:uid="{401A3A3E-D151-4F4B-996B-40BABCA8F530}" name="Kolumna6" dataDxfId="432"/>
  </tableColumns>
  <tableStyleInfo name="TableStyleLight9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36280E81-979A-447D-A2EB-A234BD9FF5F6}" name="Tabela123689197251" displayName="Tabela123689197251" ref="BM91:BR100" headerRowCount="0" totalsRowShown="0" headerRowDxfId="431" dataDxfId="430">
  <tableColumns count="6">
    <tableColumn id="1" xr3:uid="{EEA9C73A-F3D3-4914-9F35-B5DD1B0258E7}" name="Kolumna1" dataDxfId="429">
      <calculatedColumnFormula>Kategorie!B91</calculatedColumnFormula>
    </tableColumn>
    <tableColumn id="2" xr3:uid="{970A5A35-3400-4126-AE8D-19D05D26492F}" name="Kolumna2" dataDxfId="428"/>
    <tableColumn id="3" xr3:uid="{CBBF4942-827F-4F97-B029-D7DD92A5306A}" name="Kolumna3" dataDxfId="427"/>
    <tableColumn id="4" xr3:uid="{BD77B862-D726-46D5-B70F-F6D8E8CC5AD1}" name="Kolumna4" dataDxfId="426">
      <calculatedColumnFormula>BN91-BO91</calculatedColumnFormula>
    </tableColumn>
    <tableColumn id="5" xr3:uid="{6E485030-ABD8-430C-B32F-BC47526F533E}" name="Kolumna5" dataDxfId="425">
      <calculatedColumnFormula>IFERROR(BO91/BN91,"")</calculatedColumnFormula>
    </tableColumn>
    <tableColumn id="6" xr3:uid="{FFCB811F-37DC-4B8F-A1AF-679B32F2E309}" name="Kolumna6" dataDxfId="424"/>
  </tableColumns>
  <tableStyleInfo name="TableStyleLight9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540C4425-C2C0-4A37-8220-6B8DFEB00EA4}" name="Tabela133790198252" displayName="Tabela133790198252" ref="BM103:BR112" headerRowCount="0" totalsRowShown="0" headerRowDxfId="423" dataDxfId="422">
  <tableColumns count="6">
    <tableColumn id="1" xr3:uid="{EB81530B-2282-47A9-8A26-F4CAC733DA9E}" name="Kolumna1" dataDxfId="421">
      <calculatedColumnFormula>Kategorie!B103</calculatedColumnFormula>
    </tableColumn>
    <tableColumn id="2" xr3:uid="{F3F5E2A1-6A51-4755-940B-3B4A6D3FD807}" name="Kolumna2" dataDxfId="420"/>
    <tableColumn id="3" xr3:uid="{0F81B2E5-0704-4060-887E-FBCC77836119}" name="Kolumna3" dataDxfId="419"/>
    <tableColumn id="4" xr3:uid="{789EE27B-65D1-43E4-ADDE-76900B04EE44}" name="Kolumna4" dataDxfId="418">
      <calculatedColumnFormula>BN103-BO103</calculatedColumnFormula>
    </tableColumn>
    <tableColumn id="5" xr3:uid="{65BF860A-715A-4EE0-A4DD-2642B9599950}" name="Kolumna5" dataDxfId="417">
      <calculatedColumnFormula>IFERROR(BO103/BN103,"")</calculatedColumnFormula>
    </tableColumn>
    <tableColumn id="6" xr3:uid="{5BEF0749-C943-4F91-81E9-5DD4928779BE}" name="Kolumna6" dataDxfId="416"/>
  </tableColumns>
  <tableStyleInfo name="TableStyleLight9" showFirstColumn="0" showLastColumn="0" showRowStripes="1" showColumnStripes="0"/>
</table>
</file>

<file path=xl/tables/table2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C64DC402-52B6-4644-BFE7-6593030BC59F}" name="Tabela143891199253" displayName="Tabela143891199253" ref="BM115:BR124" headerRowCount="0" totalsRowShown="0" headerRowDxfId="415" dataDxfId="414">
  <tableColumns count="6">
    <tableColumn id="1" xr3:uid="{1A43BC87-F378-454E-9A56-82D7462DC9C2}" name="Kolumna1" dataDxfId="413">
      <calculatedColumnFormula>Kategorie!B115</calculatedColumnFormula>
    </tableColumn>
    <tableColumn id="2" xr3:uid="{6634D121-E05F-40D3-A2EB-C8ADFD66E39D}" name="Kolumna2" dataDxfId="412"/>
    <tableColumn id="3" xr3:uid="{944CFDCE-B8C8-4A00-A0FD-E0375991ADF0}" name="Kolumna3" dataDxfId="411"/>
    <tableColumn id="4" xr3:uid="{85005878-8B11-44A4-B625-E8532089BD7F}" name="Kolumna4" dataDxfId="410">
      <calculatedColumnFormula>BN115-BO115</calculatedColumnFormula>
    </tableColumn>
    <tableColumn id="5" xr3:uid="{55D725C8-927D-42A8-9C26-F45ECB2D8F7A}" name="Kolumna5" dataDxfId="409">
      <calculatedColumnFormula>IFERROR(BO115/BN115,"")</calculatedColumnFormula>
    </tableColumn>
    <tableColumn id="6" xr3:uid="{895D9DFD-F74E-401E-BC88-614C0A7BD19C}" name="Kolumna6" dataDxfId="408"/>
  </tableColumns>
  <tableStyleInfo name="TableStyleLight9" showFirstColumn="0" showLastColumn="0" showRowStripes="1" showColumnStripes="0"/>
</table>
</file>

<file path=xl/tables/table2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BED21780-4A42-4681-A656-5F7928AF3279}" name="Tabela153992200254" displayName="Tabela153992200254" ref="BM127:BR136" headerRowCount="0" totalsRowShown="0" headerRowDxfId="407" dataDxfId="406">
  <tableColumns count="6">
    <tableColumn id="1" xr3:uid="{2CFD508D-A6F8-4B9C-B04B-A609DA989FCD}" name="Kolumna1" dataDxfId="405">
      <calculatedColumnFormula>Kategorie!B127</calculatedColumnFormula>
    </tableColumn>
    <tableColumn id="2" xr3:uid="{021DB73F-C8D0-46D2-B0B7-D7190983037D}" name="Kolumna2" dataDxfId="404"/>
    <tableColumn id="3" xr3:uid="{20474C9F-7A8A-410D-973E-0ED7DA05E678}" name="Kolumna3" dataDxfId="403"/>
    <tableColumn id="4" xr3:uid="{B3DF5FC2-7F30-4034-956F-A35F636FAFB2}" name="Kolumna4" dataDxfId="402">
      <calculatedColumnFormula>BN127-BO127</calculatedColumnFormula>
    </tableColumn>
    <tableColumn id="5" xr3:uid="{45A5B26D-92C1-4A10-ADD2-71C099D93F2D}" name="Kolumna5" dataDxfId="401">
      <calculatedColumnFormula>IFERROR(BO127/BN127,"")</calculatedColumnFormula>
    </tableColumn>
    <tableColumn id="6" xr3:uid="{8BA2B9D2-6D84-415B-AA6F-2F2763B323BB}" name="Kolumna6" dataDxfId="400"/>
  </tableColumns>
  <tableStyleInfo name="TableStyleLight9" showFirstColumn="0" showLastColumn="0" showRowStripes="1" showColumnStripes="0"/>
</table>
</file>

<file path=xl/tables/table2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62633D8F-4E6E-45FF-8482-F3645F842A35}" name="Tabela164093201255" displayName="Tabela164093201255" ref="BM139:BR148" headerRowCount="0" totalsRowShown="0" headerRowDxfId="399" dataDxfId="398">
  <tableColumns count="6">
    <tableColumn id="1" xr3:uid="{1A94FB11-0844-48D6-BB06-7EDB070EC64E}" name="Kolumna1" dataDxfId="397">
      <calculatedColumnFormula>Kategorie!B139</calculatedColumnFormula>
    </tableColumn>
    <tableColumn id="2" xr3:uid="{8D30647B-28EA-4EDC-B48F-D2A045257208}" name="Kolumna2" dataDxfId="396"/>
    <tableColumn id="3" xr3:uid="{DC839842-EBEC-456B-9F0C-654F32CED372}" name="Kolumna3" dataDxfId="395"/>
    <tableColumn id="4" xr3:uid="{5363681A-D14C-4FC2-A1AE-C74215A56E1E}" name="Kolumna4" dataDxfId="394">
      <calculatedColumnFormula>BN139-BO139</calculatedColumnFormula>
    </tableColumn>
    <tableColumn id="5" xr3:uid="{CD956828-B5EC-496B-825E-965B0ACA809E}" name="Kolumna5" dataDxfId="393">
      <calculatedColumnFormula>IFERROR(BO139/BN139,"")</calculatedColumnFormula>
    </tableColumn>
    <tableColumn id="6" xr3:uid="{E3EA923C-0206-443F-872E-4E54215DCBE0}" name="Kolumna6" dataDxfId="392"/>
  </tableColumns>
  <tableStyleInfo name="TableStyleLight9" showFirstColumn="0" showLastColumn="0" showRowStripes="1" showColumnStripes="0"/>
</table>
</file>

<file path=xl/tables/table2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255E3FC0-4C01-4777-8496-02703772EE50}" name="Tabela16405894202256" displayName="Tabela16405894202256" ref="BM151:BR160" headerRowCount="0" totalsRowShown="0" headerRowDxfId="391" dataDxfId="390">
  <tableColumns count="6">
    <tableColumn id="1" xr3:uid="{BD3F6157-EA55-4FBA-8233-3EF7D1B8D392}" name="Kolumna1" dataDxfId="389">
      <calculatedColumnFormula>Kategorie!B151</calculatedColumnFormula>
    </tableColumn>
    <tableColumn id="2" xr3:uid="{04D6ECC9-CE4E-4190-AFCC-19150C17561B}" name="Kolumna2" dataDxfId="388"/>
    <tableColumn id="3" xr3:uid="{458CBFE0-6682-47F2-A3A5-D0A44B261D83}" name="Kolumna3" dataDxfId="387"/>
    <tableColumn id="4" xr3:uid="{C836F3D5-99A6-40A4-99FC-ADDC52DB4DBA}" name="Kolumna4" dataDxfId="386">
      <calculatedColumnFormula>BN151-BO151</calculatedColumnFormula>
    </tableColumn>
    <tableColumn id="5" xr3:uid="{B96C3B17-C720-4810-94C1-0224209A59F8}" name="Kolumna5" dataDxfId="385">
      <calculatedColumnFormula>IFERROR(BO151/BN151,"")</calculatedColumnFormula>
    </tableColumn>
    <tableColumn id="6" xr3:uid="{E577BDC0-1CBF-48EC-A198-18117B9D921D}" name="Kolumna6" dataDxfId="384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5" xr:uid="{9C1DCF5D-985C-8942-9D96-9E0D78FD8CFE}" name="Tabela377446" displayName="Tabela377446" ref="I153:V162" headerRowCount="0" totalsRowShown="0">
  <tableColumns count="14">
    <tableColumn id="1" xr3:uid="{CD748289-C7A9-EF48-BD17-F2AB2E4E25A6}" name="Kolumna1" dataDxfId="2171"/>
    <tableColumn id="2" xr3:uid="{A9E0A2FE-F21D-8F44-85D0-F3A95F0AC989}" name="Kolumna2" dataDxfId="2170">
      <calculatedColumnFormula>(SUM(K153:V153)/$J$1)</calculatedColumnFormula>
    </tableColumn>
    <tableColumn id="3" xr3:uid="{B582D9CA-C5D3-E546-9C7A-06DF4532D186}" name="Kolumna3" dataDxfId="2169">
      <calculatedColumnFormula>Miesiace!D151</calculatedColumnFormula>
    </tableColumn>
    <tableColumn id="4" xr3:uid="{C430033E-BF77-2346-A2D8-6712097751EB}" name="Kolumna4" dataDxfId="2168">
      <calculatedColumnFormula>Miesiace!K151</calculatedColumnFormula>
    </tableColumn>
    <tableColumn id="5" xr3:uid="{64B0331F-D768-8244-A4FD-C007ED739772}" name="Kolumna5" dataDxfId="2167">
      <calculatedColumnFormula>Miesiace!R151</calculatedColumnFormula>
    </tableColumn>
    <tableColumn id="6" xr3:uid="{758B0C70-05B8-FB43-A02A-DC4921B25128}" name="Kolumna6" dataDxfId="2166">
      <calculatedColumnFormula>Miesiace!Y151</calculatedColumnFormula>
    </tableColumn>
    <tableColumn id="7" xr3:uid="{B4B3F6FB-30A1-1946-8B5A-8CF22F8692E9}" name="Kolumna7" dataDxfId="2165">
      <calculatedColumnFormula>Miesiace!AF151</calculatedColumnFormula>
    </tableColumn>
    <tableColumn id="8" xr3:uid="{F2D6F840-F38E-E848-B2DD-70FA09C82D7E}" name="Kolumna8" dataDxfId="2164">
      <calculatedColumnFormula>Miesiace!AM151</calculatedColumnFormula>
    </tableColumn>
    <tableColumn id="9" xr3:uid="{A01E9327-AE82-5E41-B7B9-52828720A698}" name="Kolumna9" dataDxfId="2163">
      <calculatedColumnFormula>Miesiace!AT151</calculatedColumnFormula>
    </tableColumn>
    <tableColumn id="10" xr3:uid="{D7533CB9-FF9E-7841-8133-5F3FEC2A6288}" name="Kolumna10" dataDxfId="2162">
      <calculatedColumnFormula>Miesiace!BA151</calculatedColumnFormula>
    </tableColumn>
    <tableColumn id="11" xr3:uid="{48A6B6C0-C70F-1343-B5CB-5171C70EEC20}" name="Kolumna11" dataDxfId="2161">
      <calculatedColumnFormula>Miesiace!BH151</calculatedColumnFormula>
    </tableColumn>
    <tableColumn id="12" xr3:uid="{48624306-6B75-1944-8C4A-E9F431063432}" name="Kolumna12" dataDxfId="2160">
      <calculatedColumnFormula>Miesiace!BO151</calculatedColumnFormula>
    </tableColumn>
    <tableColumn id="13" xr3:uid="{25D68D7F-599C-574F-8D13-68BC77C33686}" name="Kolumna13" dataDxfId="2159">
      <calculatedColumnFormula>Miesiace!BV151</calculatedColumnFormula>
    </tableColumn>
    <tableColumn id="14" xr3:uid="{37B6E329-D597-D54E-95BE-F3AD90E8085E}" name="Kolumna14" dataDxfId="2158">
      <calculatedColumnFormula>Miesiace!CC151</calculatedColumnFormula>
    </tableColumn>
  </tableColumns>
  <tableStyleInfo name="TableStyleLight9" showFirstColumn="0" showLastColumn="0" showRowStripes="1" showColumnStripes="0"/>
</table>
</file>

<file path=xl/tables/table2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E2DAD822-8119-4231-862D-8FFAB4C26F88}" name="Tabela1640586095203257" displayName="Tabela1640586095203257" ref="BM163:BR172" headerRowCount="0" totalsRowShown="0" headerRowDxfId="383" dataDxfId="382">
  <tableColumns count="6">
    <tableColumn id="1" xr3:uid="{00B69770-905B-486A-95B4-304FFA1BA476}" name="Kolumna1" dataDxfId="381">
      <calculatedColumnFormula>Kategorie!B163</calculatedColumnFormula>
    </tableColumn>
    <tableColumn id="2" xr3:uid="{3C8619D7-8953-4DD1-B1B1-3A2F2CF5C18A}" name="Kolumna2" dataDxfId="380"/>
    <tableColumn id="3" xr3:uid="{25FC9E17-7F3C-42D0-B760-DE9B1745EE13}" name="Kolumna3" dataDxfId="379"/>
    <tableColumn id="4" xr3:uid="{5A7CD811-F630-4DED-85EF-FBF9D151B4A8}" name="Kolumna4" dataDxfId="378">
      <calculatedColumnFormula>BN163-BO163</calculatedColumnFormula>
    </tableColumn>
    <tableColumn id="5" xr3:uid="{2895C19B-29AA-4C47-B447-29F485C4703C}" name="Kolumna5" dataDxfId="377">
      <calculatedColumnFormula>IFERROR(BO163/BN163,"")</calculatedColumnFormula>
    </tableColumn>
    <tableColumn id="6" xr3:uid="{7A0AC9C9-F34F-4D35-A127-75607E6DF94D}" name="Kolumna6" dataDxfId="376"/>
  </tableColumns>
  <tableStyleInfo name="TableStyleLight9" showFirstColumn="0" showLastColumn="0" showRowStripes="1" showColumnStripes="0"/>
</table>
</file>

<file path=xl/tables/table2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141A75E8-AF33-4BD3-A976-AED433097332}" name="Tabela164058606196204258" displayName="Tabela164058606196204258" ref="BM175:BR184" headerRowCount="0" totalsRowShown="0" headerRowDxfId="375" dataDxfId="374">
  <tableColumns count="6">
    <tableColumn id="1" xr3:uid="{4B85C079-A40F-4DD3-A402-4EA9B1E1377F}" name="Kolumna1" dataDxfId="373">
      <calculatedColumnFormula>Kategorie!B175</calculatedColumnFormula>
    </tableColumn>
    <tableColumn id="2" xr3:uid="{8D493175-057C-4FA0-813E-E82E86C03A4A}" name="Kolumna2" dataDxfId="372"/>
    <tableColumn id="3" xr3:uid="{51A2DFD1-B10F-4D3F-A0C8-0E5BA5F1263C}" name="Kolumna3" dataDxfId="371"/>
    <tableColumn id="4" xr3:uid="{F883B035-39C8-4CF4-A7A0-FB6CB4FA6C98}" name="Kolumna4" dataDxfId="370">
      <calculatedColumnFormula>BN175-BO175</calculatedColumnFormula>
    </tableColumn>
    <tableColumn id="5" xr3:uid="{BC83E59C-D9A6-4F1C-8ECB-D01BD98F09CA}" name="Kolumna5" dataDxfId="369">
      <calculatedColumnFormula>IFERROR(BO175/BN175,"")</calculatedColumnFormula>
    </tableColumn>
    <tableColumn id="6" xr3:uid="{43C76ECA-07E3-47E3-B385-94247DDBE93C}" name="Kolumna6" dataDxfId="368"/>
  </tableColumns>
  <tableStyleInfo name="TableStyleLight9" showFirstColumn="0" showLastColumn="0" showRowStripes="1" showColumnStripes="0"/>
</table>
</file>

<file path=xl/tables/table2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8" xr:uid="{9303B3F9-C8D1-46F6-8DE3-04C77D760547}" name="Tabela16405860611597205259" displayName="Tabela16405860611597205259" ref="BM187:BR196" headerRowCount="0" totalsRowShown="0" headerRowDxfId="367" dataDxfId="366">
  <tableColumns count="6">
    <tableColumn id="1" xr3:uid="{8DB6315E-4239-4086-A21A-8C2203DA5D9F}" name="Kolumna1" dataDxfId="365">
      <calculatedColumnFormula>Kategorie!B188</calculatedColumnFormula>
    </tableColumn>
    <tableColumn id="2" xr3:uid="{FAE335E5-25C4-4F47-82C7-498EB7795A7B}" name="Kolumna2" dataDxfId="364"/>
    <tableColumn id="3" xr3:uid="{43DEF525-F39C-49E4-9045-E4A33751437F}" name="Kolumna3" dataDxfId="363"/>
    <tableColumn id="4" xr3:uid="{0BA09241-F5C2-4147-A56F-617D4EFA4DA7}" name="Kolumna4" dataDxfId="362">
      <calculatedColumnFormula>BN187-BO187</calculatedColumnFormula>
    </tableColumn>
    <tableColumn id="5" xr3:uid="{7812934A-246E-44A8-B4E4-0A7AE292A96F}" name="Kolumna5" dataDxfId="361">
      <calculatedColumnFormula>IFERROR(BO187/BN187,"")</calculatedColumnFormula>
    </tableColumn>
    <tableColumn id="6" xr3:uid="{77026DAD-BF95-4BA2-AEA3-A0CD2C1F860D}" name="Kolumna6" dataDxfId="360"/>
  </tableColumns>
  <tableStyleInfo name="TableStyleLight9" showFirstColumn="0" showLastColumn="0" showRowStripes="1" showColumnStripes="0"/>
</table>
</file>

<file path=xl/tables/table2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9" xr:uid="{D7389B30-9B86-4D26-9D69-83306ABC5F3F}" name="Tabela16405860611798206260" displayName="Tabela16405860611798206260" ref="BM199:BR208" headerRowCount="0" totalsRowShown="0" headerRowDxfId="359" dataDxfId="358">
  <tableColumns count="6">
    <tableColumn id="1" xr3:uid="{5485DDCF-FBD3-4792-88E5-E44057DE9B43}" name="Kolumna1" dataDxfId="357">
      <calculatedColumnFormula>Kategorie!B200</calculatedColumnFormula>
    </tableColumn>
    <tableColumn id="2" xr3:uid="{815C6F95-A7D9-4B3A-B37A-7B7DA4054432}" name="Kolumna2" dataDxfId="356"/>
    <tableColumn id="3" xr3:uid="{81ADD231-C4F8-4313-A1DC-575DEE230E0C}" name="Kolumna3" dataDxfId="355"/>
    <tableColumn id="4" xr3:uid="{5E9EAC53-281E-425A-B00F-DCAE2FD973A9}" name="Kolumna4" dataDxfId="354">
      <calculatedColumnFormula>BN199-BO199</calculatedColumnFormula>
    </tableColumn>
    <tableColumn id="5" xr3:uid="{6F191B7E-6A17-4010-A915-FF2D57C0C431}" name="Kolumna5" dataDxfId="353">
      <calculatedColumnFormula>IFERROR(BO199/BN199,"")</calculatedColumnFormula>
    </tableColumn>
    <tableColumn id="6" xr3:uid="{F59A77C4-BA15-400F-BAC5-3F02FB6839F6}" name="Kolumna6" dataDxfId="352"/>
  </tableColumns>
  <tableStyleInfo name="TableStyleLight9" showFirstColumn="0" showLastColumn="0" showRowStripes="1" showColumnStripes="0"/>
</table>
</file>

<file path=xl/tables/table2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0" xr:uid="{F45D2926-BDEC-483A-A85B-AA672507A356}" name="Tabela16405860612099207261" displayName="Tabela16405860612099207261" ref="BM211:BR220" headerRowCount="0" totalsRowShown="0" headerRowDxfId="351" dataDxfId="350">
  <tableColumns count="6">
    <tableColumn id="1" xr3:uid="{2ABC31C4-10EE-45A9-A4E1-BA007656FA80}" name="Kolumna1" dataDxfId="349">
      <calculatedColumnFormula>Kategorie!B212</calculatedColumnFormula>
    </tableColumn>
    <tableColumn id="2" xr3:uid="{0808BB9C-5138-4612-80A9-65FD48E8B2FE}" name="Kolumna2" dataDxfId="348"/>
    <tableColumn id="3" xr3:uid="{3D2ED50B-E5CD-4C2E-91D9-7F9196143373}" name="Kolumna3" dataDxfId="347"/>
    <tableColumn id="4" xr3:uid="{F5549CDD-8976-4839-A3BB-CA6F4CA0D259}" name="Kolumna4" dataDxfId="346">
      <calculatedColumnFormula>BN211-BO211</calculatedColumnFormula>
    </tableColumn>
    <tableColumn id="5" xr3:uid="{C819C708-E317-496D-8224-A6CBF2062615}" name="Kolumna5" dataDxfId="345">
      <calculatedColumnFormula>IFERROR(BO211/BN211,"")</calculatedColumnFormula>
    </tableColumn>
    <tableColumn id="6" xr3:uid="{6D7B2927-EF15-4352-A17E-3361521F2C4B}" name="Kolumna6" dataDxfId="344"/>
  </tableColumns>
  <tableStyleInfo name="TableStyleLight9" showFirstColumn="0" showLastColumn="0" showRowStripes="1" showColumnStripes="0"/>
</table>
</file>

<file path=xl/tables/table2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7FBACB64-280D-43CB-9DAA-78A8A6A9204A}" name="Jedzenie250730172226298" displayName="Jedzenie250730172226298" ref="BT7:BY16" headerRowCount="0" totalsRowShown="0" headerRowDxfId="343" dataDxfId="342">
  <tableColumns count="6">
    <tableColumn id="1" xr3:uid="{66B87F03-B729-4C97-AA36-EC15ED405AAF}" name="Kategoria" dataDxfId="341">
      <calculatedColumnFormula>Kategorie!B7</calculatedColumnFormula>
    </tableColumn>
    <tableColumn id="2" xr3:uid="{91F4A712-ECE0-4F11-94EA-1A76441B4DCD}" name="0" headerRowDxfId="340" dataDxfId="339"/>
    <tableColumn id="3" xr3:uid="{C16A0915-071D-4C00-AEA1-33C2B22BA370}" name="02" headerRowDxfId="338" dataDxfId="337"/>
    <tableColumn id="4" xr3:uid="{61AA5425-3279-4DC7-BB07-A24384677E1A}" name="Kolumna4" dataDxfId="336">
      <calculatedColumnFormula>BU7-BV7</calculatedColumnFormula>
    </tableColumn>
    <tableColumn id="5" xr3:uid="{2811FC78-5827-4C3C-99FE-841E3379A87F}" name="Kolumna1" dataDxfId="335">
      <calculatedColumnFormula>IFERROR(BV7/BU7,"")</calculatedColumnFormula>
    </tableColumn>
    <tableColumn id="6" xr3:uid="{5B7CC824-AFFC-4DA8-B577-88A42729BC15}" name="Kolumna2" dataDxfId="334"/>
  </tableColumns>
  <tableStyleInfo name="TableStyleLight9" showFirstColumn="0" showLastColumn="0" showRowStripes="1" showColumnStripes="0"/>
</table>
</file>

<file path=xl/tables/table2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304AD3E1-5CB0-4F9D-BA9F-2FE79F9B4630}" name="Transport350841173227299" displayName="Transport350841173227299" ref="BT31:BY40" headerRowCount="0" totalsRowShown="0" headerRowDxfId="333" dataDxfId="332">
  <tableColumns count="6">
    <tableColumn id="1" xr3:uid="{F99AE081-175C-4C76-BFFD-189644360951}" name="Kolumna1" dataDxfId="331">
      <calculatedColumnFormula>Kategorie!B31</calculatedColumnFormula>
    </tableColumn>
    <tableColumn id="2" xr3:uid="{DC1E62F1-5DE3-4051-B6C4-ACBE02C4F639}" name="Kolumna2" dataDxfId="330"/>
    <tableColumn id="3" xr3:uid="{4086C2B3-61DE-487C-B784-D746CDC03B6B}" name="Kolumna3" dataDxfId="329"/>
    <tableColumn id="4" xr3:uid="{EAFDC08F-BE5D-4FD7-8874-56DC5EA64A00}" name="Kolumna4" dataDxfId="328">
      <calculatedColumnFormula>BU31-BV31</calculatedColumnFormula>
    </tableColumn>
    <tableColumn id="5" xr3:uid="{9E9074C3-8F45-4F51-8E4D-249D3AF0848C}" name="Kolumna5" dataDxfId="327">
      <calculatedColumnFormula>IFERROR(BV31/BU31,"")</calculatedColumnFormula>
    </tableColumn>
    <tableColumn id="6" xr3:uid="{888AC185-8EAA-4579-A95A-1A367E7A2BC8}" name="Kolumna6" dataDxfId="326"/>
  </tableColumns>
  <tableStyleInfo name="TableStyleLight9" showFirstColumn="0" showLastColumn="0" showRowStripes="1" showColumnStripes="0"/>
</table>
</file>

<file path=xl/tables/table2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4F60CF1D-1FFF-499E-ABD4-882F2E8C757C}" name="Tabela43150942174228300" displayName="Tabela43150942174228300" ref="BT19:BY28" headerRowCount="0" totalsRowShown="0" headerRowDxfId="325" dataDxfId="324">
  <tableColumns count="6">
    <tableColumn id="1" xr3:uid="{876A5565-5A94-4128-8A8A-FB9211745D17}" name="Kolumna1" dataDxfId="323">
      <calculatedColumnFormula>Kategorie!B19</calculatedColumnFormula>
    </tableColumn>
    <tableColumn id="2" xr3:uid="{C0FD0B7F-723C-457D-B643-06DED3C93A90}" name="Kolumna2" headerRowDxfId="322" dataDxfId="321"/>
    <tableColumn id="3" xr3:uid="{7DD2B032-3789-47FD-B794-33271AAAA9F3}" name="Kolumna3" headerRowDxfId="320" dataDxfId="319"/>
    <tableColumn id="4" xr3:uid="{CBD6919F-D05F-4B2B-9A9A-7CEC4807A20A}" name="Kolumna4" headerRowDxfId="318" dataDxfId="317">
      <calculatedColumnFormula>BU19-BV19</calculatedColumnFormula>
    </tableColumn>
    <tableColumn id="5" xr3:uid="{E10C2636-3766-44FC-9B4B-D0A187D21BA2}" name="Kolumna5" headerRowDxfId="316" dataDxfId="315">
      <calculatedColumnFormula>IFERROR(BV19/BU19,"")</calculatedColumnFormula>
    </tableColumn>
    <tableColumn id="6" xr3:uid="{D8228D11-2859-474D-BBA4-072264AC64BF}" name="Kolumna6" headerRowDxfId="314" dataDxfId="313"/>
  </tableColumns>
  <tableStyleInfo name="TableStyleLight9" showFirstColumn="0" showLastColumn="0" showRowStripes="1" showColumnStripes="0"/>
</table>
</file>

<file path=xl/tables/table2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99352617-E2A8-4D76-A7DC-B91912FAAD28}" name="Tabela83251043175229301" displayName="Tabela83251043175229301" ref="BT43:BY52" headerRowCount="0" totalsRowShown="0" headerRowDxfId="312" dataDxfId="311">
  <tableColumns count="6">
    <tableColumn id="1" xr3:uid="{25396689-5D41-4806-A208-997EFFED2E27}" name="Kolumna1" headerRowDxfId="310" dataDxfId="309">
      <calculatedColumnFormula>Kategorie!B43</calculatedColumnFormula>
    </tableColumn>
    <tableColumn id="2" xr3:uid="{77CD9ECE-6A7C-4388-A34A-A8BEBE144484}" name="Kolumna2" dataDxfId="308"/>
    <tableColumn id="3" xr3:uid="{B71FD12B-5B37-4FA0-BA47-43B03145E441}" name="Kolumna3" dataDxfId="307"/>
    <tableColumn id="4" xr3:uid="{953786D7-80CE-47DA-B5AA-9E46A9C7AB78}" name="Kolumna4" dataDxfId="306">
      <calculatedColumnFormula>BU43-BV43</calculatedColumnFormula>
    </tableColumn>
    <tableColumn id="5" xr3:uid="{062FE068-E8A4-4988-873D-3D5E8DA7E922}" name="Kolumna5" dataDxfId="305">
      <calculatedColumnFormula>IFERROR(BV43/BU43,"")</calculatedColumnFormula>
    </tableColumn>
    <tableColumn id="6" xr3:uid="{87994029-0B31-4EE0-9D06-7BD5B8185D78}" name="Kolumna6" dataDxfId="304"/>
  </tableColumns>
  <tableStyleInfo name="TableStyleLight9" showFirstColumn="0" showLastColumn="0" showRowStripes="1" showColumnStripes="0"/>
</table>
</file>

<file path=xl/tables/table2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8C354BE8-9A03-4D8B-AAAF-D95A637AE35F}" name="Tabela93351144176230302" displayName="Tabela93351144176230302" ref="BT55:BY64" headerRowCount="0" totalsRowShown="0" headerRowDxfId="303" dataDxfId="302">
  <tableColumns count="6">
    <tableColumn id="1" xr3:uid="{91A91471-9340-4BA6-BF7E-CC60BF03C0F4}" name="Kolumna1" headerRowDxfId="301" dataDxfId="300">
      <calculatedColumnFormula>Kategorie!B55</calculatedColumnFormula>
    </tableColumn>
    <tableColumn id="2" xr3:uid="{3B8EC449-704C-4174-A084-0C073E108EE7}" name="Kolumna2" dataDxfId="299"/>
    <tableColumn id="3" xr3:uid="{1589AF05-6A0C-4AF6-81A6-F5EA0B564B3E}" name="Kolumna3" dataDxfId="298"/>
    <tableColumn id="4" xr3:uid="{BB9935BB-F5A9-4C77-9573-8D16EA12D722}" name="Kolumna4" dataDxfId="297">
      <calculatedColumnFormula>BU55-BV55</calculatedColumnFormula>
    </tableColumn>
    <tableColumn id="5" xr3:uid="{CABB184B-CE0A-4DB3-AC03-533D6E99A746}" name="Kolumna5" dataDxfId="296">
      <calculatedColumnFormula>IFERROR(BV55/BU55,"")</calculatedColumnFormula>
    </tableColumn>
    <tableColumn id="6" xr3:uid="{964F2DE7-00C5-486B-8799-25A5FBB9CE47}" name="Kolumna6" dataDxfId="295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9" xr:uid="{6C8C3087-6DB6-EB49-AAA7-7D45533FB1E4}" name="Tabela377390" displayName="Tabela377390" ref="I141:V150" headerRowCount="0" totalsRowShown="0">
  <tableColumns count="14">
    <tableColumn id="1" xr3:uid="{8A2986AB-7367-0742-BCD3-FC7E0DC9EB9E}" name="Kolumna1" dataDxfId="2157">
      <calculatedColumnFormula>Kategorie!B139</calculatedColumnFormula>
    </tableColumn>
    <tableColumn id="2" xr3:uid="{597D6546-74BF-E848-B03D-9CE7052FA8F2}" name="Kolumna2" dataDxfId="2156">
      <calculatedColumnFormula>(SUM(K141:V141)/$J$1)</calculatedColumnFormula>
    </tableColumn>
    <tableColumn id="3" xr3:uid="{5BC64F7C-0107-E047-86B4-649CB3AA31A0}" name="Kolumna3" dataDxfId="2155">
      <calculatedColumnFormula>Miesiace!D139</calculatedColumnFormula>
    </tableColumn>
    <tableColumn id="4" xr3:uid="{AC79BDF7-81CA-5A4A-B663-0B8F21CF49BC}" name="Kolumna4" dataDxfId="2154">
      <calculatedColumnFormula>Miesiace!K139</calculatedColumnFormula>
    </tableColumn>
    <tableColumn id="5" xr3:uid="{B2E33FCA-0A2D-D04F-9F55-D4A74B0ED8CC}" name="Kolumna5" dataDxfId="2153">
      <calculatedColumnFormula>Miesiace!R139</calculatedColumnFormula>
    </tableColumn>
    <tableColumn id="6" xr3:uid="{38F3729C-17E4-F444-AFBA-AE11D00E3C6B}" name="Kolumna6" dataDxfId="2152">
      <calculatedColumnFormula>Miesiace!Y139</calculatedColumnFormula>
    </tableColumn>
    <tableColumn id="7" xr3:uid="{30B3B41C-CB52-AA42-A78C-30D289D3A58B}" name="Kolumna7" dataDxfId="2151">
      <calculatedColumnFormula>Miesiace!AF139</calculatedColumnFormula>
    </tableColumn>
    <tableColumn id="8" xr3:uid="{C4D6ABD9-C294-E34E-A236-40A067BE56D6}" name="Kolumna8" dataDxfId="2150">
      <calculatedColumnFormula>Miesiace!AM139</calculatedColumnFormula>
    </tableColumn>
    <tableColumn id="9" xr3:uid="{8970620B-E076-6D4E-895F-1D8FD622621C}" name="Kolumna9" dataDxfId="2149">
      <calculatedColumnFormula>Miesiace!AT139</calculatedColumnFormula>
    </tableColumn>
    <tableColumn id="10" xr3:uid="{B7997FF9-E6AA-5F49-A78C-C25E4A24F8BE}" name="Kolumna10" dataDxfId="2148">
      <calculatedColumnFormula>Miesiace!BA139</calculatedColumnFormula>
    </tableColumn>
    <tableColumn id="11" xr3:uid="{E051DBCA-1038-2947-92EC-DF8F4AEB9054}" name="Kolumna11" dataDxfId="2147">
      <calculatedColumnFormula>Miesiace!BH139</calculatedColumnFormula>
    </tableColumn>
    <tableColumn id="12" xr3:uid="{3FA12620-2EF1-8044-8DCB-C7351D5E277D}" name="Kolumna12" dataDxfId="2146">
      <calculatedColumnFormula>Miesiace!BO139</calculatedColumnFormula>
    </tableColumn>
    <tableColumn id="13" xr3:uid="{9E8685C3-2CC5-C848-991A-E2AB5241A7BF}" name="Kolumna13" dataDxfId="2145">
      <calculatedColumnFormula>Miesiace!BV139</calculatedColumnFormula>
    </tableColumn>
    <tableColumn id="14" xr3:uid="{D8453F36-DCCA-6442-A1BF-4A24999E486E}" name="Kolumna14" dataDxfId="2144">
      <calculatedColumnFormula>Miesiace!CC139</calculatedColumnFormula>
    </tableColumn>
  </tableColumns>
  <tableStyleInfo name="TableStyleLight9" showFirstColumn="0" showLastColumn="0" showRowStripes="1" showColumnStripes="0"/>
</table>
</file>

<file path=xl/tables/table2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50BAA032-FFE2-40F1-9E4F-732E314AF5F1}" name="Tabela103451245177231303" displayName="Tabela103451245177231303" ref="BT67:BY76" headerRowCount="0" totalsRowShown="0" headerRowDxfId="294" dataDxfId="293">
  <tableColumns count="6">
    <tableColumn id="1" xr3:uid="{0EF24C6B-E002-4E4E-B39F-2741FAFBFC2C}" name="Kolumna1" headerRowDxfId="292" dataDxfId="291">
      <calculatedColumnFormula>Kategorie!B67</calculatedColumnFormula>
    </tableColumn>
    <tableColumn id="2" xr3:uid="{E9C01009-5433-4CF0-914D-ABE934415248}" name="Kolumna2" dataDxfId="290"/>
    <tableColumn id="3" xr3:uid="{FFD9C414-B27D-4D2A-AC17-25B0961AAF45}" name="Kolumna3" dataDxfId="289"/>
    <tableColumn id="4" xr3:uid="{DADB3C07-CF63-4B04-BC72-961F072B3186}" name="Kolumna4" dataDxfId="288">
      <calculatedColumnFormula>BU67-BV67</calculatedColumnFormula>
    </tableColumn>
    <tableColumn id="5" xr3:uid="{1E2F8A60-0946-47D4-9926-DCFA969190F0}" name="Kolumna5" dataDxfId="287">
      <calculatedColumnFormula>IFERROR(BV67/BU67,"")</calculatedColumnFormula>
    </tableColumn>
    <tableColumn id="6" xr3:uid="{83B0AE3F-726E-431E-83FC-5C21921B59E7}" name="Kolumna6" dataDxfId="286"/>
  </tableColumns>
  <tableStyleInfo name="TableStyleLight9" showFirstColumn="0" showLastColumn="0" showRowStripes="1" showColumnStripes="0"/>
</table>
</file>

<file path=xl/tables/table2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A23B6F65-D098-4EEC-A7F4-3F782CD780D1}" name="Tabela113551346178232304" displayName="Tabela113551346178232304" ref="BT79:BY88" headerRowCount="0" totalsRowShown="0" headerRowDxfId="285" dataDxfId="284">
  <tableColumns count="6">
    <tableColumn id="1" xr3:uid="{5BE41617-27C3-454B-8799-5711BBBC6AF4}" name="Kolumna1" dataDxfId="283">
      <calculatedColumnFormula>Kategorie!B79</calculatedColumnFormula>
    </tableColumn>
    <tableColumn id="2" xr3:uid="{3FD0BF8F-B396-4CB9-B540-422B4DB66DAC}" name="Kolumna2" dataDxfId="282"/>
    <tableColumn id="3" xr3:uid="{7FBE8CC5-D021-4111-B23A-4B83F8543DF7}" name="Kolumna3" dataDxfId="281"/>
    <tableColumn id="4" xr3:uid="{86ED4F12-A435-4E38-8665-2999D6A3E025}" name="Kolumna4" dataDxfId="280">
      <calculatedColumnFormula>BU79-BV79</calculatedColumnFormula>
    </tableColumn>
    <tableColumn id="5" xr3:uid="{CDD3E114-38CC-497B-BD93-2C176B502BA0}" name="Kolumna5" dataDxfId="279">
      <calculatedColumnFormula>IFERROR(BV79/BU79,"")</calculatedColumnFormula>
    </tableColumn>
    <tableColumn id="6" xr3:uid="{4BC4F478-340A-41BE-965D-4BBD39DFAA0A}" name="Kolumna6" dataDxfId="278"/>
  </tableColumns>
  <tableStyleInfo name="TableStyleLight9" showFirstColumn="0" showLastColumn="0" showRowStripes="1" showColumnStripes="0"/>
</table>
</file>

<file path=xl/tables/table2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F9F5C603-657B-45CE-8DEC-8B35B6315502}" name="Tabela123651447179233305" displayName="Tabela123651447179233305" ref="BT91:BY100" headerRowCount="0" totalsRowShown="0" headerRowDxfId="277" dataDxfId="276">
  <tableColumns count="6">
    <tableColumn id="1" xr3:uid="{54722D8D-BD31-41A8-888D-09435A5DABD1}" name="Kolumna1" dataDxfId="275">
      <calculatedColumnFormula>Kategorie!B91</calculatedColumnFormula>
    </tableColumn>
    <tableColumn id="2" xr3:uid="{0433FB6A-3838-42AE-9172-C51607CDB642}" name="Kolumna2" dataDxfId="274"/>
    <tableColumn id="3" xr3:uid="{38F76476-8E3E-41BA-8864-8CC2480F6454}" name="Kolumna3" dataDxfId="273"/>
    <tableColumn id="4" xr3:uid="{B482F4F4-1491-4F0C-B42B-327CF5EBF0C0}" name="Kolumna4" dataDxfId="272">
      <calculatedColumnFormula>BU91-BV91</calculatedColumnFormula>
    </tableColumn>
    <tableColumn id="5" xr3:uid="{44E3B6F5-BD86-457F-9BB9-4113F3B01C68}" name="Kolumna5" dataDxfId="271">
      <calculatedColumnFormula>IFERROR(BV91/BU91,"")</calculatedColumnFormula>
    </tableColumn>
    <tableColumn id="6" xr3:uid="{CDCBA1BC-58D3-4CF2-87CA-0A2625AA95E0}" name="Kolumna6" dataDxfId="270"/>
  </tableColumns>
  <tableStyleInfo name="TableStyleLight9" showFirstColumn="0" showLastColumn="0" showRowStripes="1" showColumnStripes="0"/>
</table>
</file>

<file path=xl/tables/table2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050DB06E-3722-4846-8690-4313F75D3109}" name="Tabela133751548180234306" displayName="Tabela133751548180234306" ref="BT103:BY112" headerRowCount="0" totalsRowShown="0" headerRowDxfId="269" dataDxfId="268">
  <tableColumns count="6">
    <tableColumn id="1" xr3:uid="{CE8EE0B2-C9D6-4AE2-8830-FD3C39CAF280}" name="Kolumna1" dataDxfId="267">
      <calculatedColumnFormula>Kategorie!B103</calculatedColumnFormula>
    </tableColumn>
    <tableColumn id="2" xr3:uid="{219BD1A4-09B4-4533-A368-19951179B3C7}" name="Kolumna2" dataDxfId="266"/>
    <tableColumn id="3" xr3:uid="{605879BA-6F06-415F-84A0-BA36BD386544}" name="Kolumna3" dataDxfId="265"/>
    <tableColumn id="4" xr3:uid="{585E57E7-4030-444E-B0FE-23D1ECEAA21C}" name="Kolumna4" dataDxfId="264">
      <calculatedColumnFormula>BU103-BV103</calculatedColumnFormula>
    </tableColumn>
    <tableColumn id="5" xr3:uid="{E0131E3E-D064-499E-AFA9-7BA2DE86467C}" name="Kolumna5" dataDxfId="263">
      <calculatedColumnFormula>IFERROR(BV103/BU103,"")</calculatedColumnFormula>
    </tableColumn>
    <tableColumn id="6" xr3:uid="{CCEEC617-8446-4532-8B01-EE01528EA35B}" name="Kolumna6" dataDxfId="262"/>
  </tableColumns>
  <tableStyleInfo name="TableStyleLight9" showFirstColumn="0" showLastColumn="0" showRowStripes="1" showColumnStripes="0"/>
</table>
</file>

<file path=xl/tables/table2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91A16EDB-42FA-4F4A-8A9C-C6D541B4E63C}" name="Tabela143851649181235307" displayName="Tabela143851649181235307" ref="BT115:BY124" headerRowCount="0" totalsRowShown="0" headerRowDxfId="261" dataDxfId="260">
  <tableColumns count="6">
    <tableColumn id="1" xr3:uid="{D5921DF5-5035-4A8C-929E-169CE36EA31E}" name="Kolumna1" dataDxfId="259">
      <calculatedColumnFormula>Kategorie!B115</calculatedColumnFormula>
    </tableColumn>
    <tableColumn id="2" xr3:uid="{CBBA4FD0-0905-4985-AF43-787AE8A98713}" name="Kolumna2" dataDxfId="258"/>
    <tableColumn id="3" xr3:uid="{567DF12F-37A3-470F-BD30-038C15A6AAC0}" name="Kolumna3" dataDxfId="257"/>
    <tableColumn id="4" xr3:uid="{70119439-C500-4CE6-91A6-9ECD02936D85}" name="Kolumna4" dataDxfId="256">
      <calculatedColumnFormula>BU115-BV115</calculatedColumnFormula>
    </tableColumn>
    <tableColumn id="5" xr3:uid="{A60C92B0-2626-4153-84A9-971498792B0D}" name="Kolumna5" dataDxfId="255">
      <calculatedColumnFormula>IFERROR(BV115/BU115,"")</calculatedColumnFormula>
    </tableColumn>
    <tableColumn id="6" xr3:uid="{4E85EA4B-2953-434C-A484-C6AA235D15AA}" name="Kolumna6" dataDxfId="254"/>
  </tableColumns>
  <tableStyleInfo name="TableStyleLight9" showFirstColumn="0" showLastColumn="0" showRowStripes="1" showColumnStripes="0"/>
</table>
</file>

<file path=xl/tables/table2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21F00083-EA50-4CFF-AA2D-ACD0CA8B6F0A}" name="Tabela153951750182236308" displayName="Tabela153951750182236308" ref="BT127:BY136" headerRowCount="0" totalsRowShown="0" headerRowDxfId="253" dataDxfId="252">
  <tableColumns count="6">
    <tableColumn id="1" xr3:uid="{B917127C-EC10-414D-B54F-B027AD0E1656}" name="Kolumna1" dataDxfId="251">
      <calculatedColumnFormula>Kategorie!B127</calculatedColumnFormula>
    </tableColumn>
    <tableColumn id="2" xr3:uid="{F8753A2D-806E-4E63-A3B6-8768E83E180A}" name="Kolumna2" dataDxfId="250"/>
    <tableColumn id="3" xr3:uid="{A8958A62-87DC-4E20-8C3D-A110910E434F}" name="Kolumna3" dataDxfId="249"/>
    <tableColumn id="4" xr3:uid="{7A057ED3-8C5E-41EE-BC80-37D79CB0ECD6}" name="Kolumna4" dataDxfId="248">
      <calculatedColumnFormula>BU127-BV127</calculatedColumnFormula>
    </tableColumn>
    <tableColumn id="5" xr3:uid="{7D6F4EBD-6E42-4132-AD6C-4161D2E4DFA9}" name="Kolumna5" dataDxfId="247">
      <calculatedColumnFormula>IFERROR(BV127/BU127,"")</calculatedColumnFormula>
    </tableColumn>
    <tableColumn id="6" xr3:uid="{7E74CDFC-B7DD-4AF7-8F5D-BFF0D14527A7}" name="Kolumna6" dataDxfId="246"/>
  </tableColumns>
  <tableStyleInfo name="TableStyleLight9" showFirstColumn="0" showLastColumn="0" showRowStripes="1" showColumnStripes="0"/>
</table>
</file>

<file path=xl/tables/table2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F2625D32-B2C3-4632-9948-B260FCAE6AC4}" name="Tabela164051851183237309" displayName="Tabela164051851183237309" ref="BT139:BY148" headerRowCount="0" totalsRowShown="0" headerRowDxfId="245" dataDxfId="244">
  <tableColumns count="6">
    <tableColumn id="1" xr3:uid="{03BB1C29-A0C4-4A78-B8D8-424C5024DBFC}" name="Kolumna1" dataDxfId="243">
      <calculatedColumnFormula>Kategorie!B139</calculatedColumnFormula>
    </tableColumn>
    <tableColumn id="2" xr3:uid="{9D842F8C-4288-4E94-A65F-DC9904D8F035}" name="Kolumna2" dataDxfId="242"/>
    <tableColumn id="3" xr3:uid="{DA22E525-A2D1-4754-A5D9-87E01920B993}" name="Kolumna3" dataDxfId="241"/>
    <tableColumn id="4" xr3:uid="{0EB760EB-28B8-4B25-9D7B-29FFFFE046B9}" name="Kolumna4" dataDxfId="240">
      <calculatedColumnFormula>BU139-BV139</calculatedColumnFormula>
    </tableColumn>
    <tableColumn id="5" xr3:uid="{54D1E616-B465-4E5A-9AD8-BAC88B0E381F}" name="Kolumna5" dataDxfId="239">
      <calculatedColumnFormula>IFERROR(BV139/BU139,"")</calculatedColumnFormula>
    </tableColumn>
    <tableColumn id="6" xr3:uid="{8A1C789A-E161-4B8F-B1C1-EFFAEBB131CF}" name="Kolumna6" dataDxfId="238"/>
  </tableColumns>
  <tableStyleInfo name="TableStyleLight9" showFirstColumn="0" showLastColumn="0" showRowStripes="1" showColumnStripes="0"/>
</table>
</file>

<file path=xl/tables/table2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DB03FAEA-4AE2-4C4A-AD3B-2E654404FB7D}" name="Tabela16405851955184238310" displayName="Tabela16405851955184238310" ref="BT151:BY160" headerRowCount="0" totalsRowShown="0" headerRowDxfId="237" dataDxfId="236">
  <tableColumns count="6">
    <tableColumn id="1" xr3:uid="{4C95C881-1212-4E76-90CE-A2A46955794C}" name="Kolumna1" dataDxfId="235">
      <calculatedColumnFormula>Kategorie!B151</calculatedColumnFormula>
    </tableColumn>
    <tableColumn id="2" xr3:uid="{B4E7C627-F56B-4E5E-BB76-32702E687384}" name="Kolumna2" dataDxfId="234"/>
    <tableColumn id="3" xr3:uid="{599EA880-652F-4D9F-B1B2-814D315849BE}" name="Kolumna3" dataDxfId="233"/>
    <tableColumn id="4" xr3:uid="{EAB5A0FA-C3F3-443B-ABF7-C821C4C1A60E}" name="Kolumna4" dataDxfId="232">
      <calculatedColumnFormula>BU151-BV151</calculatedColumnFormula>
    </tableColumn>
    <tableColumn id="5" xr3:uid="{02979383-6664-4AF3-A0AC-0A5F7F8A11D7}" name="Kolumna5" dataDxfId="231">
      <calculatedColumnFormula>IFERROR(BV151/BU151,"")</calculatedColumnFormula>
    </tableColumn>
    <tableColumn id="6" xr3:uid="{57745829-8254-4E29-AF18-19DF11ED0F53}" name="Kolumna6" dataDxfId="230"/>
  </tableColumns>
  <tableStyleInfo name="TableStyleLight9" showFirstColumn="0" showLastColumn="0" showRowStripes="1" showColumnStripes="0"/>
</table>
</file>

<file path=xl/tables/table2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884A5646-43FF-4825-ACE0-1961838DF9C7}" name="Tabela1640586052056185239311" displayName="Tabela1640586052056185239311" ref="BT163:BY172" headerRowCount="0" totalsRowShown="0" headerRowDxfId="229" dataDxfId="228">
  <tableColumns count="6">
    <tableColumn id="1" xr3:uid="{3BDE6097-60DE-45F2-9944-E1DC1C4D6BD2}" name="Kolumna1" dataDxfId="227">
      <calculatedColumnFormula>Kategorie!B163</calculatedColumnFormula>
    </tableColumn>
    <tableColumn id="2" xr3:uid="{1CFB131D-FD2A-4400-B5C0-F49B3549AD99}" name="Kolumna2" dataDxfId="226"/>
    <tableColumn id="3" xr3:uid="{E404E7BA-486A-4EBE-99BD-3CDDFB1A1D9B}" name="Kolumna3" dataDxfId="225"/>
    <tableColumn id="4" xr3:uid="{2AE042D2-CA5C-4B53-BCCB-65CCD53E081A}" name="Kolumna4" dataDxfId="224">
      <calculatedColumnFormula>BU163-BV163</calculatedColumnFormula>
    </tableColumn>
    <tableColumn id="5" xr3:uid="{0231E401-A75B-41C1-A66C-6BE05EDAE1FF}" name="Kolumna5" dataDxfId="223">
      <calculatedColumnFormula>IFERROR(BV163/BU163,"")</calculatedColumnFormula>
    </tableColumn>
    <tableColumn id="6" xr3:uid="{5F96DDD7-0A17-4B1D-9D87-31F2EC47127A}" name="Kolumna6" dataDxfId="222"/>
  </tableColumns>
  <tableStyleInfo name="TableStyleLight9" showFirstColumn="0" showLastColumn="0" showRowStripes="1" showColumnStripes="0"/>
</table>
</file>

<file path=xl/tables/table2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62C8FBA5-C219-49CC-8530-2B306A1244A9}" name="Tabela164058606152157186240312" displayName="Tabela164058606152157186240312" ref="BT175:BY184" headerRowCount="0" totalsRowShown="0" headerRowDxfId="221" dataDxfId="220">
  <tableColumns count="6">
    <tableColumn id="1" xr3:uid="{C9DD49CC-7718-4B37-A262-8305A9E35945}" name="Kolumna1" dataDxfId="219">
      <calculatedColumnFormula>Kategorie!B175</calculatedColumnFormula>
    </tableColumn>
    <tableColumn id="2" xr3:uid="{F4FEE462-82B3-419A-AE3A-D020D4A7E521}" name="Kolumna2" dataDxfId="218"/>
    <tableColumn id="3" xr3:uid="{AA85B983-C591-4CFD-A29B-283B46D6ACCE}" name="Kolumna3" dataDxfId="217"/>
    <tableColumn id="4" xr3:uid="{CC205437-927C-4899-8133-DBF0EDD0F970}" name="Kolumna4" dataDxfId="216">
      <calculatedColumnFormula>BU175-BV175</calculatedColumnFormula>
    </tableColumn>
    <tableColumn id="5" xr3:uid="{705B948D-0B05-4531-A8A1-C61991D0D597}" name="Kolumna5" dataDxfId="215">
      <calculatedColumnFormula>IFERROR(BV175/BU175,"")</calculatedColumnFormula>
    </tableColumn>
    <tableColumn id="6" xr3:uid="{1931EB91-E10A-4B91-ACA4-C22F0A8B5123}" name="Kolumna6" dataDxfId="214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8" xr:uid="{CBB4B71B-4C17-2A40-862B-BA60126F85BC}" name="Tabela377389" displayName="Tabela377389" ref="I129:V138" headerRowCount="0" totalsRowShown="0">
  <tableColumns count="14">
    <tableColumn id="1" xr3:uid="{A136DC5A-DBE7-4B44-8277-9D897DF78D0C}" name="Kolumna1" dataDxfId="2143">
      <calculatedColumnFormula>Kategorie!B127</calculatedColumnFormula>
    </tableColumn>
    <tableColumn id="2" xr3:uid="{EDD478A8-6464-9948-A8E0-EFCDED841789}" name="Kolumna2" dataDxfId="2142">
      <calculatedColumnFormula>(SUM(K129:V129)/$J$1)</calculatedColumnFormula>
    </tableColumn>
    <tableColumn id="3" xr3:uid="{CE930724-9871-5948-A221-526DCA9DA6FF}" name="Kolumna3" dataDxfId="2141">
      <calculatedColumnFormula>Miesiace!D127</calculatedColumnFormula>
    </tableColumn>
    <tableColumn id="4" xr3:uid="{D5FF9FAF-591D-AC41-B091-83C2149BCB18}" name="Kolumna4" dataDxfId="2140">
      <calculatedColumnFormula>Miesiace!K127</calculatedColumnFormula>
    </tableColumn>
    <tableColumn id="5" xr3:uid="{2DCA021C-3E87-EB43-92AC-31B8BEC691FB}" name="Kolumna5" dataDxfId="2139">
      <calculatedColumnFormula>Miesiace!R127</calculatedColumnFormula>
    </tableColumn>
    <tableColumn id="6" xr3:uid="{69BCF931-FDF8-CD4D-8E81-EC80E757105C}" name="Kolumna6" dataDxfId="2138">
      <calculatedColumnFormula>Miesiace!Y127</calculatedColumnFormula>
    </tableColumn>
    <tableColumn id="7" xr3:uid="{E8B2537D-8717-364B-A852-C28670820B5E}" name="Kolumna7" dataDxfId="2137">
      <calculatedColumnFormula>Miesiace!AF127</calculatedColumnFormula>
    </tableColumn>
    <tableColumn id="8" xr3:uid="{439F0FE3-10D1-C840-A842-3CF7830E81D5}" name="Kolumna8" dataDxfId="2136">
      <calculatedColumnFormula>Miesiace!AM127</calculatedColumnFormula>
    </tableColumn>
    <tableColumn id="9" xr3:uid="{10D54FCC-21B8-3040-869C-4436A62F193F}" name="Kolumna9" dataDxfId="2135">
      <calculatedColumnFormula>Miesiace!AT127</calculatedColumnFormula>
    </tableColumn>
    <tableColumn id="10" xr3:uid="{F5503DF1-3587-6245-A758-F138E9F6AD32}" name="Kolumna10" dataDxfId="2134">
      <calculatedColumnFormula>Miesiace!BA127</calculatedColumnFormula>
    </tableColumn>
    <tableColumn id="11" xr3:uid="{52EA6D3F-52C8-D746-9BFB-DB0C2CAE5315}" name="Kolumna11" dataDxfId="2133">
      <calculatedColumnFormula>Miesiace!BH127</calculatedColumnFormula>
    </tableColumn>
    <tableColumn id="12" xr3:uid="{51840239-21EA-AF46-B529-A7A1229FD7B9}" name="Kolumna12" dataDxfId="2132">
      <calculatedColumnFormula>Miesiace!BO127</calculatedColumnFormula>
    </tableColumn>
    <tableColumn id="13" xr3:uid="{3DB75B44-383A-ED43-A1D3-145C1CE24EBA}" name="Kolumna13" dataDxfId="2131">
      <calculatedColumnFormula>Miesiace!BV127</calculatedColumnFormula>
    </tableColumn>
    <tableColumn id="14" xr3:uid="{F44F6B63-A649-1D4F-A6A3-9EF09CD64887}" name="Kolumna14" dataDxfId="2130">
      <calculatedColumnFormula>Miesiace!CC127</calculatedColumnFormula>
    </tableColumn>
  </tableColumns>
  <tableStyleInfo name="TableStyleLight9" showFirstColumn="0" showLastColumn="0" showRowStripes="1" showColumnStripes="0"/>
</table>
</file>

<file path=xl/tables/table2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500F9D86-2345-4443-995E-9C0558590A95}" name="Tabela16405860611552259187241313" displayName="Tabela16405860611552259187241313" ref="BT187:BY196" headerRowCount="0" totalsRowShown="0" headerRowDxfId="213" dataDxfId="212">
  <tableColumns count="6">
    <tableColumn id="1" xr3:uid="{5849C76B-B28D-43C9-B5CA-634848767BC3}" name="Kolumna1" dataDxfId="211">
      <calculatedColumnFormula>Kategorie!B188</calculatedColumnFormula>
    </tableColumn>
    <tableColumn id="2" xr3:uid="{647E95F3-F962-46F8-B0AF-46328937EF68}" name="Kolumna2" dataDxfId="210"/>
    <tableColumn id="3" xr3:uid="{EE0CA5AE-298C-413A-AC7E-5E310640AA9E}" name="Kolumna3" dataDxfId="209"/>
    <tableColumn id="4" xr3:uid="{02131B5C-56EF-44FD-85A3-1E1AFB4310DF}" name="Kolumna4" dataDxfId="208">
      <calculatedColumnFormula>BU187-BV187</calculatedColumnFormula>
    </tableColumn>
    <tableColumn id="5" xr3:uid="{D883D961-6321-4670-ABCE-48035DD1D19E}" name="Kolumna5" dataDxfId="207">
      <calculatedColumnFormula>IFERROR(BV187/BU187,"")</calculatedColumnFormula>
    </tableColumn>
    <tableColumn id="6" xr3:uid="{AB5D3E0B-FF74-46E3-A94C-E3EA33281B4E}" name="Kolumna6" dataDxfId="206"/>
  </tableColumns>
  <tableStyleInfo name="TableStyleLight9" showFirstColumn="0" showLastColumn="0" showRowStripes="1" showColumnStripes="0"/>
</table>
</file>

<file path=xl/tables/table2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126ACFB8-7207-4C82-925E-0E3C1AD22AC6}" name="Tabela16405860611752362188242314" displayName="Tabela16405860611752362188242314" ref="BT199:BY208" headerRowCount="0" totalsRowShown="0" headerRowDxfId="205" dataDxfId="204">
  <tableColumns count="6">
    <tableColumn id="1" xr3:uid="{B7FC79B1-C30E-471F-97DA-1E91538AB66E}" name="Kolumna1" dataDxfId="203">
      <calculatedColumnFormula>Kategorie!B200</calculatedColumnFormula>
    </tableColumn>
    <tableColumn id="2" xr3:uid="{D3FF390D-B192-48CA-8B8A-BD7CA6446726}" name="Kolumna2" dataDxfId="202"/>
    <tableColumn id="3" xr3:uid="{18050774-678C-454E-9970-4888C2AF3039}" name="Kolumna3" dataDxfId="201"/>
    <tableColumn id="4" xr3:uid="{033D3B46-22D2-48F3-911A-7D6D1B38077E}" name="Kolumna4" dataDxfId="200">
      <calculatedColumnFormula>BU199-BV199</calculatedColumnFormula>
    </tableColumn>
    <tableColumn id="5" xr3:uid="{6F72030F-26E4-46F5-94CA-3B5CC0C8126B}" name="Kolumna5" dataDxfId="199">
      <calculatedColumnFormula>IFERROR(BV199/BU199,"")</calculatedColumnFormula>
    </tableColumn>
    <tableColumn id="6" xr3:uid="{85C7E6A6-6146-4E14-8CD9-36DB160DF9E8}" name="Kolumna6" dataDxfId="198"/>
  </tableColumns>
  <tableStyleInfo name="TableStyleLight9" showFirstColumn="0" showLastColumn="0" showRowStripes="1" showColumnStripes="0"/>
</table>
</file>

<file path=xl/tables/table2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27AB4BDD-572A-4A42-9ECB-ADFC30272195}" name="Tabela16405860612052463189243315" displayName="Tabela16405860612052463189243315" ref="BT211:BY220" headerRowCount="0" totalsRowShown="0" headerRowDxfId="197" dataDxfId="196">
  <tableColumns count="6">
    <tableColumn id="1" xr3:uid="{C7A9E4E7-EA7A-4488-9A7D-261B01E5EDCE}" name="Kolumna1" dataDxfId="195">
      <calculatedColumnFormula>Kategorie!B212</calculatedColumnFormula>
    </tableColumn>
    <tableColumn id="2" xr3:uid="{FD8777DE-64EF-4C9C-8C4E-38F51BE82FFC}" name="Kolumna2" dataDxfId="194"/>
    <tableColumn id="3" xr3:uid="{286ECA1F-397F-4534-BEE6-09B647C71189}" name="Kolumna3" dataDxfId="193"/>
    <tableColumn id="4" xr3:uid="{75473E44-7093-4C85-B1FF-950E687818C3}" name="Kolumna4" dataDxfId="192">
      <calculatedColumnFormula>BU211-BV211</calculatedColumnFormula>
    </tableColumn>
    <tableColumn id="5" xr3:uid="{C7A89629-7D0D-4DD6-AD83-14125AC8B373}" name="Kolumna5" dataDxfId="191">
      <calculatedColumnFormula>IFERROR(BV211/BU211,"")</calculatedColumnFormula>
    </tableColumn>
    <tableColumn id="6" xr3:uid="{556AE466-7F77-4058-A7F2-AB5CB2EFE98E}" name="Kolumna6" dataDxfId="190"/>
  </tableColumns>
  <tableStyleInfo name="TableStyleLight9" showFirstColumn="0" showLastColumn="0" showRowStripes="1" showColumnStripes="0"/>
</table>
</file>

<file path=xl/tables/table2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9FAC8C76-0DF3-452D-9FEB-E06B6D750B5B}" name="Jedzenie282190244316" displayName="Jedzenie282190244316" ref="CA7:CF16" headerRowCount="0" totalsRowShown="0" headerRowDxfId="189" dataDxfId="188">
  <tableColumns count="6">
    <tableColumn id="1" xr3:uid="{FCCF9B61-1122-461E-94C0-D94F4263E34D}" name="Kategoria" dataDxfId="187">
      <calculatedColumnFormula>Kategorie!B7</calculatedColumnFormula>
    </tableColumn>
    <tableColumn id="2" xr3:uid="{39BE649E-8B3E-436D-A9DC-0B155C3A9372}" name="0" headerRowDxfId="186" dataDxfId="185"/>
    <tableColumn id="3" xr3:uid="{05BDDA24-8A36-4C9C-A61D-5D5187ACC798}" name="02" headerRowDxfId="184" dataDxfId="183"/>
    <tableColumn id="4" xr3:uid="{4250011B-F007-4F8B-BBA7-B5098706DAE4}" name="Kolumna4" dataDxfId="182">
      <calculatedColumnFormula>CB7-CC7</calculatedColumnFormula>
    </tableColumn>
    <tableColumn id="5" xr3:uid="{DCD7CD9F-4707-48FA-8C4A-40587D223AF7}" name="Kolumna1" dataDxfId="181">
      <calculatedColumnFormula>IFERROR(CC7/CB7,"")</calculatedColumnFormula>
    </tableColumn>
    <tableColumn id="6" xr3:uid="{1913D458-2781-4442-A202-DA179282BC9E}" name="Kolumna2" dataDxfId="180"/>
  </tableColumns>
  <tableStyleInfo name="TableStyleLight9" showFirstColumn="0" showLastColumn="0" showRowStripes="1" showColumnStripes="0"/>
</table>
</file>

<file path=xl/tables/table2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5426DE6D-3FB4-4CC3-BA62-771E1F56F7ED}" name="Transport383191245317" displayName="Transport383191245317" ref="CA31:CF40" headerRowCount="0" totalsRowShown="0" headerRowDxfId="179" dataDxfId="178">
  <tableColumns count="6">
    <tableColumn id="1" xr3:uid="{9D836A48-F5E3-4BCB-AB16-76922895CF49}" name="Kolumna1" dataDxfId="177">
      <calculatedColumnFormula>Kategorie!B31</calculatedColumnFormula>
    </tableColumn>
    <tableColumn id="2" xr3:uid="{8F15DE8A-F38D-4363-BEC2-3BAA660D9C1A}" name="Kolumna2" dataDxfId="176"/>
    <tableColumn id="3" xr3:uid="{29ABA20E-A67B-4013-BF31-0279382BB662}" name="Kolumna3" dataDxfId="175"/>
    <tableColumn id="4" xr3:uid="{EFFB94FE-ABCC-4BEB-A822-9D2CBB084E8B}" name="Kolumna4" dataDxfId="174">
      <calculatedColumnFormula>CB31-CC31</calculatedColumnFormula>
    </tableColumn>
    <tableColumn id="5" xr3:uid="{5E942D8B-E6B1-4AA5-A5A6-4804CDE2002F}" name="Kolumna5" dataDxfId="173">
      <calculatedColumnFormula>IFERROR(CC31/CB31,"")</calculatedColumnFormula>
    </tableColumn>
    <tableColumn id="6" xr3:uid="{73B297E7-7665-435D-BDC4-E27C43944CCB}" name="Kolumna6" dataDxfId="172"/>
  </tableColumns>
  <tableStyleInfo name="TableStyleLight9" showFirstColumn="0" showLastColumn="0" showRowStripes="1" showColumnStripes="0"/>
</table>
</file>

<file path=xl/tables/table2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2C284659-82D4-4E30-A2AF-C4BCC80807AB}" name="Tabela43184192246318" displayName="Tabela43184192246318" ref="CA19:CF28" headerRowCount="0" totalsRowShown="0" headerRowDxfId="171" dataDxfId="170">
  <tableColumns count="6">
    <tableColumn id="1" xr3:uid="{CA9EEAB6-FEB9-43B7-8403-2B5B72A274A6}" name="Kolumna1" dataDxfId="169">
      <calculatedColumnFormula>Kategorie!B19</calculatedColumnFormula>
    </tableColumn>
    <tableColumn id="2" xr3:uid="{BCDC5CE4-9D57-4C0B-9B24-D6F54CFE5809}" name="Kolumna2" headerRowDxfId="168" dataDxfId="167"/>
    <tableColumn id="3" xr3:uid="{9C763331-B888-498B-AD47-C6F8B3300ED5}" name="Kolumna3" headerRowDxfId="166" dataDxfId="165"/>
    <tableColumn id="4" xr3:uid="{EEEEECE3-7838-46FE-AEC6-0F9982E437F6}" name="Kolumna4" headerRowDxfId="164" dataDxfId="163">
      <calculatedColumnFormula>CB19-CC19</calculatedColumnFormula>
    </tableColumn>
    <tableColumn id="5" xr3:uid="{C2B3BA92-90DF-482F-866E-474A30B005EF}" name="Kolumna5" headerRowDxfId="162" dataDxfId="161">
      <calculatedColumnFormula>IFERROR(CC19/CB19,"")</calculatedColumnFormula>
    </tableColumn>
    <tableColumn id="6" xr3:uid="{2E2E6034-B894-4359-9F17-D4F0D2A3FC76}" name="Kolumna6" headerRowDxfId="160" dataDxfId="159"/>
  </tableColumns>
  <tableStyleInfo name="TableStyleLight9" showFirstColumn="0" showLastColumn="0" showRowStripes="1" showColumnStripes="0"/>
</table>
</file>

<file path=xl/tables/table2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3DE5DA93-D7C3-4032-B101-ECE21AC890B1}" name="Tabela83285193247319" displayName="Tabela83285193247319" ref="CA43:CF52" headerRowCount="0" totalsRowShown="0" headerRowDxfId="158" dataDxfId="157">
  <tableColumns count="6">
    <tableColumn id="1" xr3:uid="{9A94F183-65D7-4BD2-8547-485CAF5D3198}" name="Kolumna1" headerRowDxfId="156" dataDxfId="155">
      <calculatedColumnFormula>Kategorie!B43</calculatedColumnFormula>
    </tableColumn>
    <tableColumn id="2" xr3:uid="{FE1020EF-B110-4DED-9CEA-CBDA56847B21}" name="Kolumna2" dataDxfId="154"/>
    <tableColumn id="3" xr3:uid="{D19DD5BA-37B4-41A9-908D-F1F537731F70}" name="Kolumna3" dataDxfId="153"/>
    <tableColumn id="4" xr3:uid="{A8D65EB3-228D-4D8B-9C66-8E35537B2E1F}" name="Kolumna4" dataDxfId="152">
      <calculatedColumnFormula>CB43-CC43</calculatedColumnFormula>
    </tableColumn>
    <tableColumn id="5" xr3:uid="{1F278B14-A975-4CAD-8846-FE9C20644406}" name="Kolumna5" dataDxfId="151">
      <calculatedColumnFormula>IFERROR(CC43/CB43,"")</calculatedColumnFormula>
    </tableColumn>
    <tableColumn id="6" xr3:uid="{8F0C2BA1-3366-4355-969B-386C82870C09}" name="Kolumna6" dataDxfId="150"/>
  </tableColumns>
  <tableStyleInfo name="TableStyleLight9" showFirstColumn="0" showLastColumn="0" showRowStripes="1" showColumnStripes="0"/>
</table>
</file>

<file path=xl/tables/table2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9" xr:uid="{27C910CF-4F80-41B8-ACB3-FDF9BD6F2CC0}" name="Tabela93386194248320" displayName="Tabela93386194248320" ref="CA55:CF64" headerRowCount="0" totalsRowShown="0" headerRowDxfId="149" dataDxfId="148">
  <tableColumns count="6">
    <tableColumn id="1" xr3:uid="{11FFEB1B-9674-4F18-8DB1-5F8C0C6104D7}" name="Kolumna1" headerRowDxfId="147" dataDxfId="146">
      <calculatedColumnFormula>Kategorie!B55</calculatedColumnFormula>
    </tableColumn>
    <tableColumn id="2" xr3:uid="{CF662D15-9756-4CD6-B752-A1750FF1583F}" name="Kolumna2" dataDxfId="145"/>
    <tableColumn id="3" xr3:uid="{790E76B5-C576-42C6-A508-E386A5F49EA9}" name="Kolumna3" dataDxfId="144"/>
    <tableColumn id="4" xr3:uid="{6498B656-BBE9-4B41-891E-B61A4050D379}" name="Kolumna4" dataDxfId="143">
      <calculatedColumnFormula>CB55-CC55</calculatedColumnFormula>
    </tableColumn>
    <tableColumn id="5" xr3:uid="{A8175A03-3DEC-4E49-BBAE-ADD87E0BF155}" name="Kolumna5" dataDxfId="142">
      <calculatedColumnFormula>IFERROR(CC55/CB55,"")</calculatedColumnFormula>
    </tableColumn>
    <tableColumn id="6" xr3:uid="{29DB4285-92B4-475B-B95A-58A79247B3F0}" name="Kolumna6" dataDxfId="141"/>
  </tableColumns>
  <tableStyleInfo name="TableStyleLight9" showFirstColumn="0" showLastColumn="0" showRowStripes="1" showColumnStripes="0"/>
</table>
</file>

<file path=xl/tables/table2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0" xr:uid="{F213E3E0-9042-4CA2-9707-81256A8CFC9E}" name="Tabela103487195249321" displayName="Tabela103487195249321" ref="CA67:CF76" headerRowCount="0" totalsRowShown="0" headerRowDxfId="140" dataDxfId="139">
  <tableColumns count="6">
    <tableColumn id="1" xr3:uid="{7F60C36E-488B-407F-9234-76B04A67FCEE}" name="Kolumna1" headerRowDxfId="138" dataDxfId="137">
      <calculatedColumnFormula>Kategorie!B67</calculatedColumnFormula>
    </tableColumn>
    <tableColumn id="2" xr3:uid="{AA59AB91-1A10-498B-A8E8-4A3DCEE8EA78}" name="Kolumna2" dataDxfId="136"/>
    <tableColumn id="3" xr3:uid="{550783CD-6C9E-4F47-A8A0-CE8327524043}" name="Kolumna3" dataDxfId="135"/>
    <tableColumn id="4" xr3:uid="{41E10932-9498-48B2-856A-62320154E7A6}" name="Kolumna4" dataDxfId="134">
      <calculatedColumnFormula>CB67-CC67</calculatedColumnFormula>
    </tableColumn>
    <tableColumn id="5" xr3:uid="{5D8773EB-4816-46CA-8962-106A73AF095D}" name="Kolumna5" dataDxfId="133">
      <calculatedColumnFormula>IFERROR(CC67/CB67,"")</calculatedColumnFormula>
    </tableColumn>
    <tableColumn id="6" xr3:uid="{E1B0BC33-1242-4AE1-B12E-53C96C659FAB}" name="Kolumna6" dataDxfId="132"/>
  </tableColumns>
  <tableStyleInfo name="TableStyleLight9" showFirstColumn="0" showLastColumn="0" showRowStripes="1" showColumnStripes="0"/>
</table>
</file>

<file path=xl/tables/table2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566251D0-2830-4934-A4A0-03699EF10039}" name="Tabela113588196250322" displayName="Tabela113588196250322" ref="CA79:CF88" headerRowCount="0" totalsRowShown="0" headerRowDxfId="131" dataDxfId="130">
  <tableColumns count="6">
    <tableColumn id="1" xr3:uid="{F8353114-03E3-4497-9F20-78C63ACEA9FA}" name="Kolumna1" dataDxfId="129">
      <calculatedColumnFormula>Kategorie!B79</calculatedColumnFormula>
    </tableColumn>
    <tableColumn id="2" xr3:uid="{7E8044FA-FF10-40FB-8B0A-C5408A1B69B8}" name="Kolumna2" dataDxfId="128"/>
    <tableColumn id="3" xr3:uid="{2A9256F2-9DA5-4810-8A1B-540257D0CFA6}" name="Kolumna3" dataDxfId="127"/>
    <tableColumn id="4" xr3:uid="{5925E6DD-71B1-4A92-859E-4BC5364875D1}" name="Kolumna4" dataDxfId="126">
      <calculatedColumnFormula>CB79-CC79</calculatedColumnFormula>
    </tableColumn>
    <tableColumn id="5" xr3:uid="{507AFE8A-4D4C-44A9-8248-A205C7979497}" name="Kolumna5" dataDxfId="125">
      <calculatedColumnFormula>IFERROR(CC79/CB79,"")</calculatedColumnFormula>
    </tableColumn>
    <tableColumn id="6" xr3:uid="{5A54772C-401C-4C27-830A-48A47950A421}" name="Kolumna6" dataDxfId="124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7" xr:uid="{1A62FA55-8A63-B640-ABDB-7A838314F192}" name="Tabela377388" displayName="Tabela377388" ref="I117:V126" headerRowCount="0" totalsRowShown="0">
  <tableColumns count="14">
    <tableColumn id="1" xr3:uid="{55B6EC32-4C7C-8044-B062-B054F787C3A2}" name="Kolumna1" dataDxfId="2129">
      <calculatedColumnFormula>Kategorie!B115</calculatedColumnFormula>
    </tableColumn>
    <tableColumn id="2" xr3:uid="{849A6C69-0035-B847-BF03-BE0946FE9A07}" name="Kolumna2" dataDxfId="2128">
      <calculatedColumnFormula>(SUM(K117:V117)/$J$1)</calculatedColumnFormula>
    </tableColumn>
    <tableColumn id="3" xr3:uid="{E430ED52-47B6-2145-A245-F1A7531227F7}" name="Kolumna3" dataDxfId="2127">
      <calculatedColumnFormula>Miesiace!D115</calculatedColumnFormula>
    </tableColumn>
    <tableColumn id="4" xr3:uid="{A7A2A710-AA85-644E-9D9D-EF6696FC5D52}" name="Kolumna4" dataDxfId="2126">
      <calculatedColumnFormula>Miesiace!K115</calculatedColumnFormula>
    </tableColumn>
    <tableColumn id="5" xr3:uid="{3F512312-A47D-5348-A181-C5D701C03921}" name="Kolumna5" dataDxfId="2125">
      <calculatedColumnFormula>Miesiace!R115</calculatedColumnFormula>
    </tableColumn>
    <tableColumn id="6" xr3:uid="{F13EE237-B826-994E-9C26-CBD9CC324AC0}" name="Kolumna6" dataDxfId="2124">
      <calculatedColumnFormula>Miesiace!Y115</calculatedColumnFormula>
    </tableColumn>
    <tableColumn id="7" xr3:uid="{460BB361-3A3E-154A-A29A-6F7D31E75A74}" name="Kolumna7" dataDxfId="2123">
      <calculatedColumnFormula>Miesiace!AF115</calculatedColumnFormula>
    </tableColumn>
    <tableColumn id="8" xr3:uid="{1FA2C312-6B4E-B743-9563-BA2201C9E7B9}" name="Kolumna8" dataDxfId="2122">
      <calculatedColumnFormula>Miesiace!AM115</calculatedColumnFormula>
    </tableColumn>
    <tableColumn id="9" xr3:uid="{18A6BC6B-D873-3342-BDC6-E757CEF71046}" name="Kolumna9" dataDxfId="2121">
      <calculatedColumnFormula>Miesiace!AT115</calculatedColumnFormula>
    </tableColumn>
    <tableColumn id="10" xr3:uid="{DD46ACDD-2BE9-F14C-8392-F6FF065DBC6F}" name="Kolumna10" dataDxfId="2120">
      <calculatedColumnFormula>Miesiace!BA115</calculatedColumnFormula>
    </tableColumn>
    <tableColumn id="11" xr3:uid="{9C831B3B-9741-2E44-A19A-3882D9BFCE9D}" name="Kolumna11" dataDxfId="2119">
      <calculatedColumnFormula>Miesiace!BH115</calculatedColumnFormula>
    </tableColumn>
    <tableColumn id="12" xr3:uid="{F6B09D56-080C-7D49-930B-2F3391C2247D}" name="Kolumna12" dataDxfId="2118">
      <calculatedColumnFormula>Miesiace!BO115</calculatedColumnFormula>
    </tableColumn>
    <tableColumn id="13" xr3:uid="{242350C0-CACC-6F4D-9769-65847DC1344F}" name="Kolumna13" dataDxfId="2117">
      <calculatedColumnFormula>Miesiace!BV115</calculatedColumnFormula>
    </tableColumn>
    <tableColumn id="14" xr3:uid="{868479D4-74E4-1048-97BC-C42689136EED}" name="Kolumna14" dataDxfId="2116">
      <calculatedColumnFormula>Miesiace!CC115</calculatedColumnFormula>
    </tableColumn>
  </tableColumns>
  <tableStyleInfo name="TableStyleLight9" showFirstColumn="0" showLastColumn="0" showRowStripes="1" showColumnStripes="0"/>
</table>
</file>

<file path=xl/tables/table2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4115FBFC-E102-43F9-A0B4-2D4044F3D6FF}" name="Tabela123689197251323" displayName="Tabela123689197251323" ref="CA91:CF100" headerRowCount="0" totalsRowShown="0" headerRowDxfId="123" dataDxfId="122">
  <tableColumns count="6">
    <tableColumn id="1" xr3:uid="{7B3D2475-1279-4637-A87F-755F4EC8C17A}" name="Kolumna1" dataDxfId="121">
      <calculatedColumnFormula>Kategorie!B91</calculatedColumnFormula>
    </tableColumn>
    <tableColumn id="2" xr3:uid="{2F10DE78-B0D7-4340-9FAB-405B803250A0}" name="Kolumna2" dataDxfId="120"/>
    <tableColumn id="3" xr3:uid="{CB7ADFC5-737F-4BD6-BAED-484BE10BCB03}" name="Kolumna3" dataDxfId="119"/>
    <tableColumn id="4" xr3:uid="{7E89AAC9-73B5-45CE-BF1B-49DF6D7F4A3D}" name="Kolumna4" dataDxfId="118">
      <calculatedColumnFormula>CB91-CC91</calculatedColumnFormula>
    </tableColumn>
    <tableColumn id="5" xr3:uid="{4218ABAC-526A-4C27-800F-74C238D4E0C9}" name="Kolumna5" dataDxfId="117">
      <calculatedColumnFormula>IFERROR(CC91/CB91,"")</calculatedColumnFormula>
    </tableColumn>
    <tableColumn id="6" xr3:uid="{568206E1-1C1F-4A55-A85E-CCF034726CFF}" name="Kolumna6" dataDxfId="116"/>
  </tableColumns>
  <tableStyleInfo name="TableStyleLight9" showFirstColumn="0" showLastColumn="0" showRowStripes="1" showColumnStripes="0"/>
</table>
</file>

<file path=xl/tables/table2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31CCD790-3BF4-447C-AF4A-1CB7D2630300}" name="Tabela133790198252324" displayName="Tabela133790198252324" ref="CA103:CF112" headerRowCount="0" totalsRowShown="0" headerRowDxfId="115" dataDxfId="114">
  <tableColumns count="6">
    <tableColumn id="1" xr3:uid="{C1F1F365-9A5F-4E06-94DA-1D24DE113B30}" name="Kolumna1" dataDxfId="113">
      <calculatedColumnFormula>Kategorie!B103</calculatedColumnFormula>
    </tableColumn>
    <tableColumn id="2" xr3:uid="{92312A6D-537C-4484-BB10-747E0208D913}" name="Kolumna2" dataDxfId="112"/>
    <tableColumn id="3" xr3:uid="{9D387D3B-B110-49C0-A992-AC20B9BD8589}" name="Kolumna3" dataDxfId="111"/>
    <tableColumn id="4" xr3:uid="{FE3BF316-528A-4CD8-ACD7-F8FC6E1CFB92}" name="Kolumna4" dataDxfId="110">
      <calculatedColumnFormula>CB103-CC103</calculatedColumnFormula>
    </tableColumn>
    <tableColumn id="5" xr3:uid="{AE185396-3BB5-48B8-9F1B-A6EC97FF89BE}" name="Kolumna5" dataDxfId="109">
      <calculatedColumnFormula>IFERROR(CC103/CB103,"")</calculatedColumnFormula>
    </tableColumn>
    <tableColumn id="6" xr3:uid="{9E9AC2D4-C27C-466E-B778-8C3EABDA76C6}" name="Kolumna6" dataDxfId="108"/>
  </tableColumns>
  <tableStyleInfo name="TableStyleLight9" showFirstColumn="0" showLastColumn="0" showRowStripes="1" showColumnStripes="0"/>
</table>
</file>

<file path=xl/tables/table2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718FEB6F-EE97-46B5-91A5-366AB366DDB0}" name="Tabela143891199253325" displayName="Tabela143891199253325" ref="CA115:CF124" headerRowCount="0" totalsRowShown="0" headerRowDxfId="107" dataDxfId="106">
  <tableColumns count="6">
    <tableColumn id="1" xr3:uid="{EBA4B4D6-2D17-409F-BA1C-DA24C53F9F60}" name="Kolumna1" dataDxfId="105">
      <calculatedColumnFormula>Kategorie!B115</calculatedColumnFormula>
    </tableColumn>
    <tableColumn id="2" xr3:uid="{122C2175-4CCF-4D4D-A51C-0E5C19D32106}" name="Kolumna2" dataDxfId="104"/>
    <tableColumn id="3" xr3:uid="{81489867-80A7-4B4B-96F9-6688AC8AA139}" name="Kolumna3" dataDxfId="103"/>
    <tableColumn id="4" xr3:uid="{9B97B00D-50C8-4CF3-B626-BB443386F45B}" name="Kolumna4" dataDxfId="102">
      <calculatedColumnFormula>CB115-CC115</calculatedColumnFormula>
    </tableColumn>
    <tableColumn id="5" xr3:uid="{39B2D588-55D5-44F6-B7C2-3074ED99555F}" name="Kolumna5" dataDxfId="101">
      <calculatedColumnFormula>IFERROR(CC115/CB115,"")</calculatedColumnFormula>
    </tableColumn>
    <tableColumn id="6" xr3:uid="{417E2DB9-8A91-48F4-B6B8-4AC12036FA79}" name="Kolumna6" dataDxfId="100"/>
  </tableColumns>
  <tableStyleInfo name="TableStyleLight9" showFirstColumn="0" showLastColumn="0" showRowStripes="1" showColumnStripes="0"/>
</table>
</file>

<file path=xl/tables/table2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7C0F9317-0593-4D9E-A825-8AE3695027C5}" name="Tabela153992200254326" displayName="Tabela153992200254326" ref="CA127:CF136" headerRowCount="0" totalsRowShown="0" headerRowDxfId="99" dataDxfId="98">
  <tableColumns count="6">
    <tableColumn id="1" xr3:uid="{6FF46FC1-9DF0-4744-87AA-4B46645486F4}" name="Kolumna1" dataDxfId="97">
      <calculatedColumnFormula>Kategorie!B127</calculatedColumnFormula>
    </tableColumn>
    <tableColumn id="2" xr3:uid="{DE9ABCA5-5E69-413B-8765-F60353935FFB}" name="Kolumna2" dataDxfId="96"/>
    <tableColumn id="3" xr3:uid="{5DA4D20A-1FF6-4A1B-9637-9EBBE3FE3C3D}" name="Kolumna3" dataDxfId="95"/>
    <tableColumn id="4" xr3:uid="{C4D53B7C-C068-4127-AE77-B25CBCA337B2}" name="Kolumna4" dataDxfId="94">
      <calculatedColumnFormula>CB127-CC127</calculatedColumnFormula>
    </tableColumn>
    <tableColumn id="5" xr3:uid="{4A88634F-4BF0-4A54-85E0-6C5BA10587A5}" name="Kolumna5" dataDxfId="93">
      <calculatedColumnFormula>IFERROR(CC127/CB127,"")</calculatedColumnFormula>
    </tableColumn>
    <tableColumn id="6" xr3:uid="{72423187-16CB-4A0B-A286-25147D4610B2}" name="Kolumna6" dataDxfId="92"/>
  </tableColumns>
  <tableStyleInfo name="TableStyleLight9" showFirstColumn="0" showLastColumn="0" showRowStripes="1" showColumnStripes="0"/>
</table>
</file>

<file path=xl/tables/table2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5020BA0B-C2DF-4647-8DA0-8757D45693FF}" name="Tabela164093201255327" displayName="Tabela164093201255327" ref="CA139:CF148" headerRowCount="0" totalsRowShown="0" headerRowDxfId="91" dataDxfId="90">
  <tableColumns count="6">
    <tableColumn id="1" xr3:uid="{D045E9AB-228E-4838-8E53-FF4563C943B9}" name="Kolumna1" dataDxfId="89">
      <calculatedColumnFormula>Kategorie!B139</calculatedColumnFormula>
    </tableColumn>
    <tableColumn id="2" xr3:uid="{59460F7D-ECF2-400F-8872-B651AA7DD16A}" name="Kolumna2" dataDxfId="88"/>
    <tableColumn id="3" xr3:uid="{D467D4CB-B79C-4312-8A45-8C625CA22730}" name="Kolumna3" dataDxfId="87"/>
    <tableColumn id="4" xr3:uid="{0FC5C3DB-A847-4770-B646-C38E2A5CAA2F}" name="Kolumna4" dataDxfId="86">
      <calculatedColumnFormula>CB139-CC139</calculatedColumnFormula>
    </tableColumn>
    <tableColumn id="5" xr3:uid="{80F4C2B1-7047-4316-87D3-F22DC017589F}" name="Kolumna5" dataDxfId="85">
      <calculatedColumnFormula>IFERROR(CC139/CB139,"")</calculatedColumnFormula>
    </tableColumn>
    <tableColumn id="6" xr3:uid="{95CE3273-DC27-442E-B99C-FFC1AD915078}" name="Kolumna6" dataDxfId="84"/>
  </tableColumns>
  <tableStyleInfo name="TableStyleLight9" showFirstColumn="0" showLastColumn="0" showRowStripes="1" showColumnStripes="0"/>
</table>
</file>

<file path=xl/tables/table2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AC0D26DF-A042-4442-A901-DAF8BD4AF25C}" name="Tabela16405894202256328" displayName="Tabela16405894202256328" ref="CA151:CF160" headerRowCount="0" totalsRowShown="0" headerRowDxfId="83" dataDxfId="82">
  <tableColumns count="6">
    <tableColumn id="1" xr3:uid="{2E9F3BF3-313F-4846-B73E-D5F03C910407}" name="Kolumna1" dataDxfId="81">
      <calculatedColumnFormula>Kategorie!B151</calculatedColumnFormula>
    </tableColumn>
    <tableColumn id="2" xr3:uid="{8A70AB19-5FF0-4115-AD8D-63B5B9889D9E}" name="Kolumna2" dataDxfId="80"/>
    <tableColumn id="3" xr3:uid="{7F9AEE54-11DF-4031-A673-E5B8510D9F8C}" name="Kolumna3" dataDxfId="79"/>
    <tableColumn id="4" xr3:uid="{58098D2C-E1C6-4FD5-AA31-11CD25D81A89}" name="Kolumna4" dataDxfId="78">
      <calculatedColumnFormula>CB151-CC151</calculatedColumnFormula>
    </tableColumn>
    <tableColumn id="5" xr3:uid="{8D2D5727-A3DF-4EE7-9BA2-324BF1FC7AF2}" name="Kolumna5" dataDxfId="77">
      <calculatedColumnFormula>IFERROR(CC151/CB151,"")</calculatedColumnFormula>
    </tableColumn>
    <tableColumn id="6" xr3:uid="{66CBA871-6E9E-455A-8E8C-C12FC0B1E1C5}" name="Kolumna6" dataDxfId="76"/>
  </tableColumns>
  <tableStyleInfo name="TableStyleLight9" showFirstColumn="0" showLastColumn="0" showRowStripes="1" showColumnStripes="0"/>
</table>
</file>

<file path=xl/tables/table2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4744CDA9-F08D-48F8-8D6F-C5E8C1EDF96A}" name="Tabela1640586095203257329" displayName="Tabela1640586095203257329" ref="CA163:CF172" headerRowCount="0" totalsRowShown="0" headerRowDxfId="75" dataDxfId="74">
  <tableColumns count="6">
    <tableColumn id="1" xr3:uid="{B1F39632-266E-4A77-AAED-1E24B9F9CBC6}" name="Kolumna1" dataDxfId="73">
      <calculatedColumnFormula>Kategorie!B163</calculatedColumnFormula>
    </tableColumn>
    <tableColumn id="2" xr3:uid="{8331C96E-D126-468F-BDDE-116A730DD83D}" name="Kolumna2" dataDxfId="72"/>
    <tableColumn id="3" xr3:uid="{3D67802B-800C-47FB-A6DF-5A15706B1A2D}" name="Kolumna3" dataDxfId="71"/>
    <tableColumn id="4" xr3:uid="{2216354A-BDA6-433A-87C5-A1DA37929235}" name="Kolumna4" dataDxfId="70">
      <calculatedColumnFormula>CB163-CC163</calculatedColumnFormula>
    </tableColumn>
    <tableColumn id="5" xr3:uid="{4567F1BC-ED3E-46D4-BF4E-3788A8CDDAF4}" name="Kolumna5" dataDxfId="69">
      <calculatedColumnFormula>IFERROR(CC163/CB163,"")</calculatedColumnFormula>
    </tableColumn>
    <tableColumn id="6" xr3:uid="{F30B125A-E9B2-432C-90CE-FE211EC0CFDA}" name="Kolumna6" dataDxfId="68"/>
  </tableColumns>
  <tableStyleInfo name="TableStyleLight9" showFirstColumn="0" showLastColumn="0" showRowStripes="1" showColumnStripes="0"/>
</table>
</file>

<file path=xl/tables/table2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9" xr:uid="{01FA4372-CE82-43B0-97D8-6EACDD30C1E0}" name="Tabela164058606196204258330" displayName="Tabela164058606196204258330" ref="CA175:CF184" headerRowCount="0" totalsRowShown="0" headerRowDxfId="67" dataDxfId="66">
  <tableColumns count="6">
    <tableColumn id="1" xr3:uid="{CE5D81E9-9771-487A-83E7-8EECE9F7D8F9}" name="Kolumna1" dataDxfId="65">
      <calculatedColumnFormula>Kategorie!B175</calculatedColumnFormula>
    </tableColumn>
    <tableColumn id="2" xr3:uid="{ADBA07AB-F76B-4EB2-BF9B-E317435DE50C}" name="Kolumna2" dataDxfId="64"/>
    <tableColumn id="3" xr3:uid="{BBB15CDC-A7B2-49A0-BA2C-4B5DAA36023B}" name="Kolumna3" dataDxfId="63"/>
    <tableColumn id="4" xr3:uid="{21AEB951-CEB6-4C74-B225-1D57AD2BC6C5}" name="Kolumna4" dataDxfId="62">
      <calculatedColumnFormula>CB175-CC175</calculatedColumnFormula>
    </tableColumn>
    <tableColumn id="5" xr3:uid="{CAB6B4E8-5A1A-42DD-8330-E9B50D5A5EC3}" name="Kolumna5" dataDxfId="61">
      <calculatedColumnFormula>IFERROR(CC175/CB175,"")</calculatedColumnFormula>
    </tableColumn>
    <tableColumn id="6" xr3:uid="{ED24EE68-977D-45C4-8E82-70A0DA2150CB}" name="Kolumna6" dataDxfId="60"/>
  </tableColumns>
  <tableStyleInfo name="TableStyleLight9" showFirstColumn="0" showLastColumn="0" showRowStripes="1" showColumnStripes="0"/>
</table>
</file>

<file path=xl/tables/table2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0" xr:uid="{81067E6E-6AC1-42B9-A15B-36706CA38042}" name="Tabela16405860611597205259331" displayName="Tabela16405860611597205259331" ref="CA187:CF196" headerRowCount="0" totalsRowShown="0" headerRowDxfId="59" dataDxfId="58">
  <tableColumns count="6">
    <tableColumn id="1" xr3:uid="{EB5D2327-B9DF-47E3-BB88-1DD6F49315A8}" name="Kolumna1" dataDxfId="57">
      <calculatedColumnFormula>Kategorie!B188</calculatedColumnFormula>
    </tableColumn>
    <tableColumn id="2" xr3:uid="{8AF7E9E5-3B37-4EF8-AFCD-BDA4E7F18A39}" name="Kolumna2" dataDxfId="56"/>
    <tableColumn id="3" xr3:uid="{C47D25A9-327F-4073-9140-A33DEB00DE1A}" name="Kolumna3" dataDxfId="55"/>
    <tableColumn id="4" xr3:uid="{5F29CCE9-D35E-45F7-9670-8FFCCD27766F}" name="Kolumna4" dataDxfId="54">
      <calculatedColumnFormula>CB187-CC187</calculatedColumnFormula>
    </tableColumn>
    <tableColumn id="5" xr3:uid="{D1CD50AB-0EA2-4B1A-8745-95C0A98AC216}" name="Kolumna5" dataDxfId="53">
      <calculatedColumnFormula>IFERROR(CC187/CB187,"")</calculatedColumnFormula>
    </tableColumn>
    <tableColumn id="6" xr3:uid="{919F3DB4-7996-40E0-BF32-641957BF63BB}" name="Kolumna6" dataDxfId="52"/>
  </tableColumns>
  <tableStyleInfo name="TableStyleLight9" showFirstColumn="0" showLastColumn="0" showRowStripes="1" showColumnStripes="0"/>
</table>
</file>

<file path=xl/tables/table2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1" xr:uid="{7392C85D-037A-4943-A8F5-296FCBD5103C}" name="Tabela16405860611798206260332" displayName="Tabela16405860611798206260332" ref="CA199:CF208" headerRowCount="0" totalsRowShown="0" headerRowDxfId="51" dataDxfId="50">
  <tableColumns count="6">
    <tableColumn id="1" xr3:uid="{09F5B786-AFEC-45D7-A1F5-6FADA9681016}" name="Kolumna1" dataDxfId="49">
      <calculatedColumnFormula>Kategorie!B200</calculatedColumnFormula>
    </tableColumn>
    <tableColumn id="2" xr3:uid="{0692F6EB-1E02-4BFB-B545-04E2D704D91D}" name="Kolumna2" dataDxfId="48"/>
    <tableColumn id="3" xr3:uid="{CBC40267-F9CA-46C2-AF6F-4670CC033340}" name="Kolumna3" dataDxfId="47"/>
    <tableColumn id="4" xr3:uid="{50FEDEAD-F0AC-430A-B676-D397A3B6EA65}" name="Kolumna4" dataDxfId="46">
      <calculatedColumnFormula>CB199-CC199</calculatedColumnFormula>
    </tableColumn>
    <tableColumn id="5" xr3:uid="{88DCA7D2-3AD8-4AAD-BEE4-1A2F3F76D6DD}" name="Kolumna5" dataDxfId="45">
      <calculatedColumnFormula>IFERROR(CC199/CB199,"")</calculatedColumnFormula>
    </tableColumn>
    <tableColumn id="6" xr3:uid="{8EA8BB32-3D1E-4963-BD52-65D207EBE2F1}" name="Kolumna6" dataDxfId="44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6" xr:uid="{2D8592AB-CC6E-2840-9C34-A23BFC96A49F}" name="Tabela377387" displayName="Tabela377387" ref="I105:V114" headerRowCount="0" totalsRowShown="0">
  <tableColumns count="14">
    <tableColumn id="1" xr3:uid="{8F5B4BC6-7D70-D141-8F24-FC6B0BF9FC6A}" name="Kolumna1" dataDxfId="2115">
      <calculatedColumnFormula>Kategorie!B103</calculatedColumnFormula>
    </tableColumn>
    <tableColumn id="2" xr3:uid="{8FDB2EDE-1565-2548-B984-FCD0FE0860C7}" name="Kolumna2" dataDxfId="2114">
      <calculatedColumnFormula>(SUM(K105:V105)/$J$1)</calculatedColumnFormula>
    </tableColumn>
    <tableColumn id="3" xr3:uid="{AB34AC4D-BDDE-E449-B874-B0847AE6CFFC}" name="Kolumna3" dataDxfId="2113">
      <calculatedColumnFormula>Miesiace!D103</calculatedColumnFormula>
    </tableColumn>
    <tableColumn id="4" xr3:uid="{F7739D64-11C1-5E4E-84C0-36C4C852571E}" name="Kolumna4" dataDxfId="2112">
      <calculatedColumnFormula>Miesiace!K103</calculatedColumnFormula>
    </tableColumn>
    <tableColumn id="5" xr3:uid="{69985D3F-817C-D245-B97B-69CACB5610F0}" name="Kolumna5" dataDxfId="2111">
      <calculatedColumnFormula>Miesiace!R103</calculatedColumnFormula>
    </tableColumn>
    <tableColumn id="6" xr3:uid="{0BB368E4-3BC6-8C40-BA92-FE2E4982D465}" name="Kolumna6" dataDxfId="2110">
      <calculatedColumnFormula>Miesiace!Y103</calculatedColumnFormula>
    </tableColumn>
    <tableColumn id="7" xr3:uid="{D8EFA376-3DF2-2A48-BC5D-808AFBBDFFAD}" name="Kolumna7" dataDxfId="2109">
      <calculatedColumnFormula>Miesiace!AF103</calculatedColumnFormula>
    </tableColumn>
    <tableColumn id="8" xr3:uid="{303A5233-684F-5E4D-8E71-06717038C5D1}" name="Kolumna8" dataDxfId="2108">
      <calculatedColumnFormula>Miesiace!AM103</calculatedColumnFormula>
    </tableColumn>
    <tableColumn id="9" xr3:uid="{80E5DE7D-BC86-3940-99B1-BA1153EC5E93}" name="Kolumna9" dataDxfId="2107">
      <calculatedColumnFormula>Miesiace!AT103</calculatedColumnFormula>
    </tableColumn>
    <tableColumn id="10" xr3:uid="{074CAE30-5963-234D-B917-9C3A9F1B20F1}" name="Kolumna10" dataDxfId="2106">
      <calculatedColumnFormula>Miesiace!BA103</calculatedColumnFormula>
    </tableColumn>
    <tableColumn id="11" xr3:uid="{FF09644F-3486-154F-85E3-349B058EE90A}" name="Kolumna11" dataDxfId="2105">
      <calculatedColumnFormula>Miesiace!BH103</calculatedColumnFormula>
    </tableColumn>
    <tableColumn id="12" xr3:uid="{FEF79CB1-1662-2445-8AD7-3B2A90A6CCA5}" name="Kolumna12" dataDxfId="2104">
      <calculatedColumnFormula>Miesiace!BO103</calculatedColumnFormula>
    </tableColumn>
    <tableColumn id="13" xr3:uid="{29A2DBA2-29AC-1F44-9D30-3180AEC3D475}" name="Kolumna13" dataDxfId="2103">
      <calculatedColumnFormula>Miesiace!BV103</calculatedColumnFormula>
    </tableColumn>
    <tableColumn id="14" xr3:uid="{EC7A2DA5-2DC6-9B40-824F-64AE7830B35F}" name="Kolumna14" dataDxfId="2102">
      <calculatedColumnFormula>Miesiace!CC103</calculatedColumnFormula>
    </tableColumn>
  </tableColumns>
  <tableStyleInfo name="TableStyleLight9" showFirstColumn="0" showLastColumn="0" showRowStripes="1" showColumnStripes="0"/>
</table>
</file>

<file path=xl/tables/table2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2" xr:uid="{12A3AE81-1F09-434A-826B-61E138C1A7F5}" name="Tabela16405860612099207261333" displayName="Tabela16405860612099207261333" ref="CA211:CF220" headerRowCount="0" totalsRowShown="0" headerRowDxfId="43" dataDxfId="42">
  <tableColumns count="6">
    <tableColumn id="1" xr3:uid="{DABFAF43-DA56-492F-87C6-4411ADD14090}" name="Kolumna1" dataDxfId="41">
      <calculatedColumnFormula>Kategorie!B212</calculatedColumnFormula>
    </tableColumn>
    <tableColumn id="2" xr3:uid="{0C17989C-19BA-4CE4-8B7E-2337A2615290}" name="Kolumna2" dataDxfId="40"/>
    <tableColumn id="3" xr3:uid="{704785FF-1859-4048-83B3-FD3264B89EA0}" name="Kolumna3" dataDxfId="39"/>
    <tableColumn id="4" xr3:uid="{F695AA57-7767-4283-9F48-3F629A4689EA}" name="Kolumna4" dataDxfId="38">
      <calculatedColumnFormula>CB211-CC211</calculatedColumnFormula>
    </tableColumn>
    <tableColumn id="5" xr3:uid="{9D7BB6D2-703C-4AA3-A634-1FDAB8DF2664}" name="Kolumna5" dataDxfId="37">
      <calculatedColumnFormula>IFERROR(CC211/CB211,"")</calculatedColumnFormula>
    </tableColumn>
    <tableColumn id="6" xr3:uid="{047891D8-4027-409A-AC21-7CA254E0D78B}" name="Kolumna6" dataDxfId="36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5" xr:uid="{FAFE7B0F-BBDC-0649-95F8-EF708CB9C0D3}" name="Tabela377386" displayName="Tabela377386" ref="I93:V102" headerRowCount="0" totalsRowShown="0">
  <tableColumns count="14">
    <tableColumn id="1" xr3:uid="{699802CA-48FB-4946-A5CC-42883F2A7C97}" name="Kolumna1" dataDxfId="2101">
      <calculatedColumnFormula>Kategorie!B91</calculatedColumnFormula>
    </tableColumn>
    <tableColumn id="2" xr3:uid="{01D3908E-8B1E-3849-A957-90E0D8E3289F}" name="Kolumna2" dataDxfId="2100">
      <calculatedColumnFormula>(SUM(K93:V93)/$J$1)</calculatedColumnFormula>
    </tableColumn>
    <tableColumn id="3" xr3:uid="{EAE1FCD6-36DD-3241-A555-A6C19CDE503D}" name="Kolumna3" dataDxfId="2099">
      <calculatedColumnFormula>Miesiace!D91</calculatedColumnFormula>
    </tableColumn>
    <tableColumn id="4" xr3:uid="{B0A3EE08-E70E-F04F-B97A-DCDB902FDC48}" name="Kolumna4" dataDxfId="2098">
      <calculatedColumnFormula>Miesiace!K91</calculatedColumnFormula>
    </tableColumn>
    <tableColumn id="5" xr3:uid="{4B4434F9-92B1-5244-A285-E3C165DA67FB}" name="Kolumna5" dataDxfId="2097">
      <calculatedColumnFormula>Miesiace!R91</calculatedColumnFormula>
    </tableColumn>
    <tableColumn id="6" xr3:uid="{2EF600EB-15CC-1C49-8F40-5E6BB50E2D19}" name="Kolumna6" dataDxfId="2096">
      <calculatedColumnFormula>Miesiace!Y91</calculatedColumnFormula>
    </tableColumn>
    <tableColumn id="7" xr3:uid="{1BC4277A-6A92-8041-8165-EDD853AA3261}" name="Kolumna7" dataDxfId="2095">
      <calculatedColumnFormula>Miesiace!AF91</calculatedColumnFormula>
    </tableColumn>
    <tableColumn id="8" xr3:uid="{6A0996FB-3605-D948-BEA3-DD280062EBE0}" name="Kolumna8" dataDxfId="2094">
      <calculatedColumnFormula>Miesiace!AM91</calculatedColumnFormula>
    </tableColumn>
    <tableColumn id="9" xr3:uid="{0BBF8A9C-C566-C043-A5D4-43D3822F8DF3}" name="Kolumna9" dataDxfId="2093">
      <calculatedColumnFormula>Miesiace!AT91</calculatedColumnFormula>
    </tableColumn>
    <tableColumn id="10" xr3:uid="{096921E4-F91E-514D-BE8B-8561712470C4}" name="Kolumna10" dataDxfId="2092">
      <calculatedColumnFormula>Miesiace!BA91</calculatedColumnFormula>
    </tableColumn>
    <tableColumn id="11" xr3:uid="{4E4696A2-D140-B640-98A6-5C6CAF25BD92}" name="Kolumna11" dataDxfId="2091">
      <calculatedColumnFormula>Miesiace!BH91</calculatedColumnFormula>
    </tableColumn>
    <tableColumn id="12" xr3:uid="{0F80FAB1-4BCC-9A4E-8840-716E7FD292AF}" name="Kolumna12" dataDxfId="2090">
      <calculatedColumnFormula>Miesiace!BO91</calculatedColumnFormula>
    </tableColumn>
    <tableColumn id="13" xr3:uid="{77166D93-1833-8349-A6A1-AF0CFE7745B8}" name="Kolumna13" dataDxfId="2089">
      <calculatedColumnFormula>Miesiace!BV91</calculatedColumnFormula>
    </tableColumn>
    <tableColumn id="14" xr3:uid="{1EFADDE4-9838-E643-97F3-5F175D6347BB}" name="Kolumna14" dataDxfId="2088">
      <calculatedColumnFormula>Miesiace!CC91</calculatedColumnFormula>
    </tableColumn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4" xr:uid="{F209CC1D-52E7-0141-8ACA-7BC40F3EBCF5}" name="Tabela377385" displayName="Tabela377385" ref="I81:V90" headerRowCount="0" totalsRowShown="0">
  <tableColumns count="14">
    <tableColumn id="1" xr3:uid="{FD2E2BB7-1065-1343-A274-2E06F7807743}" name="Kolumna1" dataDxfId="2087">
      <calculatedColumnFormula>Kategorie!B79</calculatedColumnFormula>
    </tableColumn>
    <tableColumn id="2" xr3:uid="{B9AA9AF2-858F-614A-8D70-7870E71F60DB}" name="Kolumna2" dataDxfId="2086">
      <calculatedColumnFormula>(SUM(K81:V81)/$J$1)</calculatedColumnFormula>
    </tableColumn>
    <tableColumn id="3" xr3:uid="{A7A6CCEC-093C-0D41-83A9-97E946DBDF07}" name="Kolumna3" dataDxfId="2085">
      <calculatedColumnFormula>Miesiace!D79</calculatedColumnFormula>
    </tableColumn>
    <tableColumn id="4" xr3:uid="{D88E2390-843A-1D4D-9058-E4257954157F}" name="Kolumna4" dataDxfId="2084">
      <calculatedColumnFormula>Miesiace!K79</calculatedColumnFormula>
    </tableColumn>
    <tableColumn id="5" xr3:uid="{29D1BF80-CE4E-F54D-B2C7-B5C7CBC8C3CC}" name="Kolumna5" dataDxfId="2083">
      <calculatedColumnFormula>Miesiace!R79</calculatedColumnFormula>
    </tableColumn>
    <tableColumn id="6" xr3:uid="{F344A4B9-C524-DE48-B000-A11CA04BA7C2}" name="Kolumna6" dataDxfId="2082">
      <calculatedColumnFormula>Miesiace!Y79</calculatedColumnFormula>
    </tableColumn>
    <tableColumn id="7" xr3:uid="{17599A6D-BC61-FC44-BD74-ADCDAAA4311F}" name="Kolumna7" dataDxfId="2081">
      <calculatedColumnFormula>Miesiace!AF79</calculatedColumnFormula>
    </tableColumn>
    <tableColumn id="8" xr3:uid="{F400D592-448D-A64E-99FE-4B63F8764479}" name="Kolumna8" dataDxfId="2080">
      <calculatedColumnFormula>Miesiace!AM79</calculatedColumnFormula>
    </tableColumn>
    <tableColumn id="9" xr3:uid="{3CB9FE9D-C56A-954E-9404-410955B3E615}" name="Kolumna9" dataDxfId="2079">
      <calculatedColumnFormula>Miesiace!AT79</calculatedColumnFormula>
    </tableColumn>
    <tableColumn id="10" xr3:uid="{54E136D9-6C15-DA42-8C8E-FDC4F849F75F}" name="Kolumna10" dataDxfId="2078">
      <calculatedColumnFormula>Miesiace!BA79</calculatedColumnFormula>
    </tableColumn>
    <tableColumn id="11" xr3:uid="{BDD9C6BB-A913-E74A-8321-A07F620A122E}" name="Kolumna11" dataDxfId="2077">
      <calculatedColumnFormula>Miesiace!BH79</calculatedColumnFormula>
    </tableColumn>
    <tableColumn id="12" xr3:uid="{BF7F8B35-29F3-334D-86D3-B238B2701996}" name="Kolumna12" dataDxfId="2076">
      <calculatedColumnFormula>Miesiace!BO79</calculatedColumnFormula>
    </tableColumn>
    <tableColumn id="13" xr3:uid="{68517288-E456-BD47-9431-1C639CB7D910}" name="Kolumna13" dataDxfId="2075">
      <calculatedColumnFormula>Miesiace!BV79</calculatedColumnFormula>
    </tableColumn>
    <tableColumn id="14" xr3:uid="{57A108CA-985D-8549-A3BF-7BDB7DFE2381}" name="Kolumna14" dataDxfId="2074">
      <calculatedColumnFormula>Miesiace!CC79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5" xr:uid="{00000000-000C-0000-FFFF-FFFF1C000000}" name="Tabela431356" displayName="Tabela431356" ref="B19:C28" headerRowCount="0" totalsRowShown="0" headerRowDxfId="2256">
  <tableColumns count="2">
    <tableColumn id="1" xr3:uid="{00000000-0010-0000-1C00-000001000000}" name="Kolumna1" dataDxfId="2255"/>
    <tableColumn id="2" xr3:uid="{00000000-0010-0000-1C00-000002000000}" name="Kolumna2" headerRowDxfId="2254" dataDxfId="2253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3" xr:uid="{7431FDF0-BD33-A64A-91B8-0B977E37FBAB}" name="Tabela377384" displayName="Tabela377384" ref="I69:V78" headerRowCount="0" totalsRowShown="0">
  <tableColumns count="14">
    <tableColumn id="1" xr3:uid="{439DB51D-DA12-0A4D-A720-F4183D3B963E}" name="Kolumna1" dataDxfId="2073">
      <calculatedColumnFormula>Kategorie!B67</calculatedColumnFormula>
    </tableColumn>
    <tableColumn id="2" xr3:uid="{6DD70F4C-FC67-B047-854C-4FBDD1706849}" name="Kolumna2" dataDxfId="2072">
      <calculatedColumnFormula>(SUM(K69:V69)/$J$1)</calculatedColumnFormula>
    </tableColumn>
    <tableColumn id="3" xr3:uid="{6914E02B-347C-594F-B507-B39AF6F4610A}" name="Kolumna3" dataDxfId="2071">
      <calculatedColumnFormula>Miesiace!D67</calculatedColumnFormula>
    </tableColumn>
    <tableColumn id="4" xr3:uid="{B806C72D-5DE0-EE44-91A7-7696D1D4AF86}" name="Kolumna4" dataDxfId="2070">
      <calculatedColumnFormula>Miesiace!K67</calculatedColumnFormula>
    </tableColumn>
    <tableColumn id="5" xr3:uid="{21B058F3-4C34-C745-8FAE-147025D0C403}" name="Kolumna5" dataDxfId="2069">
      <calculatedColumnFormula>Miesiace!R67</calculatedColumnFormula>
    </tableColumn>
    <tableColumn id="6" xr3:uid="{9524E901-E58D-A44F-8ACA-44594A4F315D}" name="Kolumna6" dataDxfId="2068">
      <calculatedColumnFormula>Miesiace!Y67</calculatedColumnFormula>
    </tableColumn>
    <tableColumn id="7" xr3:uid="{FA804951-794E-8140-ACDD-D440C337ADAC}" name="Kolumna7" dataDxfId="2067">
      <calculatedColumnFormula>Miesiace!AF67</calculatedColumnFormula>
    </tableColumn>
    <tableColumn id="8" xr3:uid="{54E57D4D-7518-3549-8E4D-C7B4000E9E08}" name="Kolumna8" dataDxfId="2066">
      <calculatedColumnFormula>Miesiace!AM67</calculatedColumnFormula>
    </tableColumn>
    <tableColumn id="9" xr3:uid="{76C631B2-AC06-0F41-8928-448BB6B81AB9}" name="Kolumna9" dataDxfId="2065">
      <calculatedColumnFormula>Miesiace!AT67</calculatedColumnFormula>
    </tableColumn>
    <tableColumn id="10" xr3:uid="{F64EB456-FBEE-0247-9B56-CE101BD3DB9D}" name="Kolumna10" dataDxfId="2064">
      <calculatedColumnFormula>Miesiace!BA67</calculatedColumnFormula>
    </tableColumn>
    <tableColumn id="11" xr3:uid="{779AA196-ACC3-1B4B-8097-F95BCA2E8B1B}" name="Kolumna11" dataDxfId="2063">
      <calculatedColumnFormula>Miesiace!BH67</calculatedColumnFormula>
    </tableColumn>
    <tableColumn id="12" xr3:uid="{368B2396-BA9A-A545-9E95-4A73C181017C}" name="Kolumna12" dataDxfId="2062">
      <calculatedColumnFormula>Miesiace!BO67</calculatedColumnFormula>
    </tableColumn>
    <tableColumn id="13" xr3:uid="{DA392853-129B-2E43-AC98-8476CD42ADA0}" name="Kolumna13" dataDxfId="2061">
      <calculatedColumnFormula>Miesiace!BV67</calculatedColumnFormula>
    </tableColumn>
    <tableColumn id="14" xr3:uid="{6B044C88-0506-6A48-8AF1-A48C2947D3CD}" name="Kolumna14" dataDxfId="2060">
      <calculatedColumnFormula>Miesiace!CC67</calculatedColumnFormula>
    </tableColumn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2" xr:uid="{DC7B4ABE-B199-FA49-A6C7-8191E3B4B07C}" name="Tabela377383" displayName="Tabela377383" ref="I57:V66" headerRowCount="0" totalsRowShown="0">
  <tableColumns count="14">
    <tableColumn id="1" xr3:uid="{3DC46E6A-FBCF-8043-839A-BFD9EFF407D7}" name="Kolumna1" dataDxfId="2059"/>
    <tableColumn id="2" xr3:uid="{03727ED4-98F1-0D41-A1BD-A636F009694B}" name="Kolumna2" dataDxfId="2058">
      <calculatedColumnFormula>(SUM(K57:V57)/$J$1)</calculatedColumnFormula>
    </tableColumn>
    <tableColumn id="3" xr3:uid="{2E7287EC-0AFB-C343-AB15-955BBDD2EDC0}" name="Kolumna3" dataDxfId="2057">
      <calculatedColumnFormula>Miesiace!D55</calculatedColumnFormula>
    </tableColumn>
    <tableColumn id="4" xr3:uid="{D08DDBB6-FF70-574B-9D6B-8847E8169E20}" name="Kolumna4" dataDxfId="2056">
      <calculatedColumnFormula>Miesiace!K55</calculatedColumnFormula>
    </tableColumn>
    <tableColumn id="5" xr3:uid="{B9E478C1-3EE4-3B4C-9508-6A64720A70BB}" name="Kolumna5" dataDxfId="2055">
      <calculatedColumnFormula>Miesiace!R55</calculatedColumnFormula>
    </tableColumn>
    <tableColumn id="6" xr3:uid="{A5F39A46-D0C6-D549-BB85-0F8AD9D11FD3}" name="Kolumna6" dataDxfId="2054">
      <calculatedColumnFormula>Miesiace!Y55</calculatedColumnFormula>
    </tableColumn>
    <tableColumn id="7" xr3:uid="{C48495EA-E9ED-A742-9ADA-D1B2185C5580}" name="Kolumna7" dataDxfId="2053">
      <calculatedColumnFormula>Miesiace!AF55</calculatedColumnFormula>
    </tableColumn>
    <tableColumn id="8" xr3:uid="{DF6A3D28-74E3-5842-94AB-7382FCABE3B3}" name="Kolumna8" dataDxfId="2052">
      <calculatedColumnFormula>Miesiace!AM55</calculatedColumnFormula>
    </tableColumn>
    <tableColumn id="9" xr3:uid="{0197F86B-A68B-0E47-87D1-8AAE61B13C45}" name="Kolumna9" dataDxfId="2051">
      <calculatedColumnFormula>Miesiace!AT55</calculatedColumnFormula>
    </tableColumn>
    <tableColumn id="10" xr3:uid="{5EF70544-509C-AA46-A638-68A85E5422C2}" name="Kolumna10" dataDxfId="2050">
      <calculatedColumnFormula>Miesiace!BA55</calculatedColumnFormula>
    </tableColumn>
    <tableColumn id="11" xr3:uid="{4794EF00-FD07-0C42-A9D5-5446ECDF0037}" name="Kolumna11" dataDxfId="2049">
      <calculatedColumnFormula>Miesiace!BH55</calculatedColumnFormula>
    </tableColumn>
    <tableColumn id="12" xr3:uid="{A01FB407-FF4D-EC48-814F-5F3643279AE0}" name="Kolumna12" dataDxfId="2048">
      <calculatedColumnFormula>Miesiace!BO55</calculatedColumnFormula>
    </tableColumn>
    <tableColumn id="13" xr3:uid="{BB7E9351-6890-0649-83BB-8BF760A65E7E}" name="Kolumna13" dataDxfId="2047">
      <calculatedColumnFormula>Miesiace!BV55</calculatedColumnFormula>
    </tableColumn>
    <tableColumn id="14" xr3:uid="{0D83E4AF-4EDE-6244-837E-2BD65FF0B075}" name="Kolumna14" dataDxfId="2046">
      <calculatedColumnFormula>Miesiace!CC55</calculatedColumnFormula>
    </tableColumn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1" xr:uid="{8D14C706-D356-DF4B-8B98-9923B399B687}" name="Tabela377382" displayName="Tabela377382" ref="I45:V54" headerRowCount="0" totalsRowShown="0">
  <tableColumns count="14">
    <tableColumn id="1" xr3:uid="{EECD885E-B9B7-E643-B652-F36AF0C549B8}" name="Kolumna1" dataDxfId="2045"/>
    <tableColumn id="2" xr3:uid="{87D92C5F-B28E-F941-9F73-579176E2446D}" name="Kolumna2" dataDxfId="2044">
      <calculatedColumnFormula>(SUM(K45:V45)/$J$1)</calculatedColumnFormula>
    </tableColumn>
    <tableColumn id="3" xr3:uid="{A69A08DC-F6DE-1145-9FEC-9F6A1F36328B}" name="Kolumna3" dataDxfId="2043">
      <calculatedColumnFormula>Miesiace!D43</calculatedColumnFormula>
    </tableColumn>
    <tableColumn id="4" xr3:uid="{77004706-3F45-094E-911C-F41911817BF0}" name="Kolumna4" dataDxfId="2042">
      <calculatedColumnFormula>Miesiace!K43</calculatedColumnFormula>
    </tableColumn>
    <tableColumn id="5" xr3:uid="{017E4870-6EEF-0443-A7EF-49FA7A3F455B}" name="Kolumna5" dataDxfId="2041">
      <calculatedColumnFormula>Miesiace!R43</calculatedColumnFormula>
    </tableColumn>
    <tableColumn id="6" xr3:uid="{05D62745-31DE-C64E-930A-6C52E5CAA851}" name="Kolumna6" dataDxfId="2040">
      <calculatedColumnFormula>Miesiace!Y43</calculatedColumnFormula>
    </tableColumn>
    <tableColumn id="7" xr3:uid="{1511224D-B416-2C48-BFF0-A419D9B0DBA3}" name="Kolumna7" dataDxfId="2039">
      <calculatedColumnFormula>Miesiace!AF43</calculatedColumnFormula>
    </tableColumn>
    <tableColumn id="8" xr3:uid="{E12A4B8D-1937-6A44-A73D-06B0130FE7FB}" name="Kolumna8" dataDxfId="2038">
      <calculatedColumnFormula>Miesiace!AM43</calculatedColumnFormula>
    </tableColumn>
    <tableColumn id="9" xr3:uid="{1C6A8ABC-6D36-2545-8ECA-D99D6033A4D7}" name="Kolumna9" dataDxfId="2037">
      <calculatedColumnFormula>Miesiace!AT43</calculatedColumnFormula>
    </tableColumn>
    <tableColumn id="10" xr3:uid="{0CB3E263-83B0-0948-AAA8-7C6FCF354D18}" name="Kolumna10" dataDxfId="2036">
      <calculatedColumnFormula>Miesiace!BA43</calculatedColumnFormula>
    </tableColumn>
    <tableColumn id="11" xr3:uid="{CA9A10DA-0AFC-B24B-B783-D13624BC68F3}" name="Kolumna11" dataDxfId="2035">
      <calculatedColumnFormula>Miesiace!BH43</calculatedColumnFormula>
    </tableColumn>
    <tableColumn id="12" xr3:uid="{46D5B2E9-EA2B-FB41-992E-A2615A657B88}" name="Kolumna12" dataDxfId="2034">
      <calculatedColumnFormula>Miesiace!BO43</calculatedColumnFormula>
    </tableColumn>
    <tableColumn id="13" xr3:uid="{24D0B65E-E8FF-D347-AF70-DBF0431BA2BA}" name="Kolumna13" dataDxfId="2033">
      <calculatedColumnFormula>Miesiace!BV43</calculatedColumnFormula>
    </tableColumn>
    <tableColumn id="14" xr3:uid="{DD240B33-70A0-074C-B3BE-9114E1AE3BAE}" name="Kolumna14" dataDxfId="2032">
      <calculatedColumnFormula>Miesiace!CC43</calculatedColumnFormula>
    </tableColumn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0" xr:uid="{D99D4D7B-5D71-724B-BE34-DAC90BDE8BBC}" name="Tabela377381" displayName="Tabela377381" ref="I33:V42" headerRowCount="0" totalsRowShown="0">
  <tableColumns count="14">
    <tableColumn id="1" xr3:uid="{2D1A8514-3E94-7349-8A4A-83149FF15C2C}" name="Kolumna1" dataDxfId="2031"/>
    <tableColumn id="2" xr3:uid="{775BBBD4-E3EB-8243-8BDC-540E838D4754}" name="Kolumna2" dataDxfId="2030">
      <calculatedColumnFormula>(SUM(K33:V33)/$J$1)</calculatedColumnFormula>
    </tableColumn>
    <tableColumn id="3" xr3:uid="{0B24E279-70A6-874B-A7E1-DF671CC1CC80}" name="Kolumna3" dataDxfId="2029">
      <calculatedColumnFormula>Miesiace!D31</calculatedColumnFormula>
    </tableColumn>
    <tableColumn id="4" xr3:uid="{18C4B462-4A7E-6A45-B5C8-DF1DA48C4CAD}" name="Kolumna4" dataDxfId="2028">
      <calculatedColumnFormula>Miesiace!K31</calculatedColumnFormula>
    </tableColumn>
    <tableColumn id="5" xr3:uid="{C081439C-1106-634F-BF2E-775DD84105D8}" name="Kolumna5" dataDxfId="2027">
      <calculatedColumnFormula>Miesiace!R31</calculatedColumnFormula>
    </tableColumn>
    <tableColumn id="6" xr3:uid="{22D2847E-B45B-7742-8732-3D1B72DE7717}" name="Kolumna6" dataDxfId="2026">
      <calculatedColumnFormula>Miesiace!Y31</calculatedColumnFormula>
    </tableColumn>
    <tableColumn id="7" xr3:uid="{B74AB794-A455-1D40-BE05-FAB3C7A38ADB}" name="Kolumna7" dataDxfId="2025">
      <calculatedColumnFormula>Miesiace!AF31</calculatedColumnFormula>
    </tableColumn>
    <tableColumn id="8" xr3:uid="{85FA61B9-0975-5240-B523-29F9A8DFE6CF}" name="Kolumna8" dataDxfId="2024">
      <calculatedColumnFormula>Miesiace!AM31</calculatedColumnFormula>
    </tableColumn>
    <tableColumn id="9" xr3:uid="{AE9D28A9-3D3F-1D49-9A93-52753CC2DB7C}" name="Kolumna9" dataDxfId="2023">
      <calculatedColumnFormula>Miesiace!AT31</calculatedColumnFormula>
    </tableColumn>
    <tableColumn id="10" xr3:uid="{031E5BFA-3033-484F-A4E6-91A7069C54A9}" name="Kolumna10" dataDxfId="2022">
      <calculatedColumnFormula>Miesiace!BA31</calculatedColumnFormula>
    </tableColumn>
    <tableColumn id="11" xr3:uid="{6320C7BB-8BCE-5B4C-AE90-4C62DCBD1296}" name="Kolumna11" dataDxfId="2021">
      <calculatedColumnFormula>Miesiace!BH31</calculatedColumnFormula>
    </tableColumn>
    <tableColumn id="12" xr3:uid="{DE52EA4D-6ABC-1341-970B-95E1DBEB35F3}" name="Kolumna12" dataDxfId="2020">
      <calculatedColumnFormula>Miesiace!BO31</calculatedColumnFormula>
    </tableColumn>
    <tableColumn id="13" xr3:uid="{339EA45D-2572-534D-82F1-365FBB005662}" name="Kolumna13" dataDxfId="2019">
      <calculatedColumnFormula>Miesiace!BV31</calculatedColumnFormula>
    </tableColumn>
    <tableColumn id="14" xr3:uid="{5E450DB2-799A-C340-BB8B-F965796BA97C}" name="Kolumna14" dataDxfId="2018">
      <calculatedColumnFormula>Miesiace!CC31</calculatedColumnFormula>
    </tableColumn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8" xr:uid="{A2E1AC93-18BE-A24D-8EA4-EC55682DBEB4}" name="Tabela377379" displayName="Tabela377379" ref="I21:V30" headerRowCount="0" totalsRowShown="0">
  <tableColumns count="14">
    <tableColumn id="1" xr3:uid="{B235616D-7CB5-5046-8FE7-650818B20387}" name="Kolumna1" dataDxfId="2017" dataCellStyle="Dziesiętny"/>
    <tableColumn id="2" xr3:uid="{64C5EEA0-C90F-2E42-98AB-1DF149536247}" name="Kolumna2" dataDxfId="2016">
      <calculatedColumnFormula>(SUM(K21:V21)/$J$1)</calculatedColumnFormula>
    </tableColumn>
    <tableColumn id="3" xr3:uid="{16B79CC1-B0AA-0947-A419-B7303649A30F}" name="Kolumna3" dataDxfId="2015">
      <calculatedColumnFormula>Miesiace!D19</calculatedColumnFormula>
    </tableColumn>
    <tableColumn id="4" xr3:uid="{C6300F37-A3F4-F748-81AD-689A1FB8AFEC}" name="Kolumna4" dataDxfId="2014">
      <calculatedColumnFormula>Miesiace!K19</calculatedColumnFormula>
    </tableColumn>
    <tableColumn id="5" xr3:uid="{246B1676-277E-4841-9590-8587C41F0B0F}" name="Kolumna5" dataDxfId="2013">
      <calculatedColumnFormula>Miesiace!R19</calculatedColumnFormula>
    </tableColumn>
    <tableColumn id="6" xr3:uid="{073A740D-E784-FE46-BAE7-7369EC8E32C6}" name="Kolumna6" dataDxfId="2012">
      <calculatedColumnFormula>Miesiace!Y19</calculatedColumnFormula>
    </tableColumn>
    <tableColumn id="7" xr3:uid="{D562A90B-6B97-3F4E-AC43-549F625C312E}" name="Kolumna7" dataDxfId="2011">
      <calculatedColumnFormula>Miesiace!AF19</calculatedColumnFormula>
    </tableColumn>
    <tableColumn id="8" xr3:uid="{C39094BA-B6DD-9944-A8A3-29F8F05C567E}" name="Kolumna8" dataDxfId="2010">
      <calculatedColumnFormula>Miesiace!AM19</calculatedColumnFormula>
    </tableColumn>
    <tableColumn id="9" xr3:uid="{386A3AC6-461B-D848-9732-B4019DF87458}" name="Kolumna9" dataDxfId="2009">
      <calculatedColumnFormula>Miesiace!AT19</calculatedColumnFormula>
    </tableColumn>
    <tableColumn id="10" xr3:uid="{51F3C613-E3C7-5C44-A2A3-A8F6A3154DF4}" name="Kolumna10" dataDxfId="2008">
      <calculatedColumnFormula>Miesiace!BA19</calculatedColumnFormula>
    </tableColumn>
    <tableColumn id="11" xr3:uid="{A1222437-017B-D34A-8069-D02DD3EF0461}" name="Kolumna11" dataDxfId="2007">
      <calculatedColumnFormula>Miesiace!BH19</calculatedColumnFormula>
    </tableColumn>
    <tableColumn id="12" xr3:uid="{4C8056D2-44EC-7C4A-A230-94F2406B6032}" name="Kolumna12" dataDxfId="2006">
      <calculatedColumnFormula>Miesiace!BO19</calculatedColumnFormula>
    </tableColumn>
    <tableColumn id="13" xr3:uid="{C4BED62F-89A0-E74F-98EB-3433202AA9C9}" name="Kolumna13" dataDxfId="2005">
      <calculatedColumnFormula>Miesiace!BV19</calculatedColumnFormula>
    </tableColumn>
    <tableColumn id="14" xr3:uid="{6CE178CC-92E6-E147-8FD9-A0682C129AF9}" name="Kolumna14" dataDxfId="2004">
      <calculatedColumnFormula>Miesiace!CC19</calculatedColumnFormula>
    </tableColumn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7" xr:uid="{2EC59730-41B9-914A-9146-A68DE777382B}" name="Tabela377" displayName="Tabela377" ref="I9:V18" headerRowCount="0" totalsRowShown="0">
  <tableColumns count="14">
    <tableColumn id="1" xr3:uid="{194F2D63-7118-E441-BE39-6630B5ACB1C5}" name="Kolumna1" dataDxfId="2003" dataCellStyle="Dziesiętny"/>
    <tableColumn id="2" xr3:uid="{63DAA8B1-031E-D440-9EF4-193F45D72F38}" name="Kolumna2" dataDxfId="2002">
      <calculatedColumnFormula>(SUM(K9:V9)/$J$1)</calculatedColumnFormula>
    </tableColumn>
    <tableColumn id="3" xr3:uid="{CF183A1D-9F06-3740-8828-B2611E8DC4B5}" name="Kolumna3" dataDxfId="2001">
      <calculatedColumnFormula>Miesiace!D7</calculatedColumnFormula>
    </tableColumn>
    <tableColumn id="4" xr3:uid="{51BA5E84-0929-514A-9270-A17F39326FE1}" name="Kolumna4" dataDxfId="2000">
      <calculatedColumnFormula>Miesiace!K7</calculatedColumnFormula>
    </tableColumn>
    <tableColumn id="5" xr3:uid="{DF84DCF5-5F34-2E43-85B4-74DE9E948FF3}" name="Kolumna5" dataDxfId="1999">
      <calculatedColumnFormula>Miesiace!R7</calculatedColumnFormula>
    </tableColumn>
    <tableColumn id="6" xr3:uid="{E7EB847D-C985-004A-9A62-EDAD340C9C94}" name="Kolumna6" dataDxfId="1998">
      <calculatedColumnFormula>Miesiace!Y7</calculatedColumnFormula>
    </tableColumn>
    <tableColumn id="7" xr3:uid="{26389F1C-D1D9-B142-B326-6CBB7DD6E323}" name="Kolumna7" dataDxfId="1997">
      <calculatedColumnFormula>Miesiace!AF7</calculatedColumnFormula>
    </tableColumn>
    <tableColumn id="8" xr3:uid="{86F88EAE-C733-2443-B279-CDC768F557FA}" name="Kolumna8" dataDxfId="1996">
      <calculatedColumnFormula>Miesiace!AM7</calculatedColumnFormula>
    </tableColumn>
    <tableColumn id="9" xr3:uid="{89420CC3-DAA5-1B42-B256-6A37271A8537}" name="Kolumna9" dataDxfId="1995">
      <calculatedColumnFormula>Miesiace!AT7</calculatedColumnFormula>
    </tableColumn>
    <tableColumn id="10" xr3:uid="{252F46B2-F85F-E647-ABC8-A19D1266B628}" name="Kolumna10" dataDxfId="1994">
      <calculatedColumnFormula>Miesiace!BA7</calculatedColumnFormula>
    </tableColumn>
    <tableColumn id="11" xr3:uid="{AF6A8B4A-A507-4C41-A8D2-A613EDCF32A0}" name="Kolumna11" dataDxfId="1993">
      <calculatedColumnFormula>Miesiace!BH7</calculatedColumnFormula>
    </tableColumn>
    <tableColumn id="12" xr3:uid="{AD91612C-DA27-E742-B173-40EF8F229953}" name="Kolumna12" dataDxfId="1992">
      <calculatedColumnFormula>Miesiace!BO7</calculatedColumnFormula>
    </tableColumn>
    <tableColumn id="13" xr3:uid="{117CA5AC-1165-974D-80DD-970BE9E5CDD4}" name="Kolumna13" dataDxfId="1991">
      <calculatedColumnFormula>Miesiace!BV7</calculatedColumnFormula>
    </tableColumn>
    <tableColumn id="14" xr3:uid="{F2014835-322D-1B45-832A-8B1514020BC0}" name="Kolumna14" dataDxfId="1990">
      <calculatedColumnFormula>Miesiace!CC7</calculatedColumnFormula>
    </tableColumn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0" xr:uid="{00000000-000C-0000-FFFF-FFFF38000000}" name="Tabela1640586061471" displayName="Tabela1640586061471" ref="B177:G186" headerRowCount="0" totalsRowShown="0">
  <tableColumns count="6">
    <tableColumn id="1" xr3:uid="{00000000-0010-0000-3800-000001000000}" name="Kolumna1" dataDxfId="1989">
      <calculatedColumnFormula>Kategorie!B175</calculatedColumnFormula>
    </tableColumn>
    <tableColumn id="2" xr3:uid="{00000000-0010-0000-3800-000002000000}" name="Kolumna2" dataDxfId="1988" dataCellStyle="Walutowy">
      <calculatedColumnFormula>Miesiace!C175+Miesiace!J175+Miesiace!Q175+Miesiace!X175+Miesiace!AE175+Miesiace!AL175+Miesiace!AS175+Miesiace!AZ175+Miesiace!BG175+Miesiace!BN175+Miesiace!BU175+Miesiace!CB175+Miesiace!C175</calculatedColumnFormula>
    </tableColumn>
    <tableColumn id="3" xr3:uid="{00000000-0010-0000-3800-000003000000}" name="Kolumna3" dataDxfId="1987" dataCellStyle="Walutowy">
      <calculatedColumnFormula>(SUM(K177:V177))</calculatedColumnFormula>
    </tableColumn>
    <tableColumn id="4" xr3:uid="{00000000-0010-0000-3800-000004000000}" name="Kolumna4" dataDxfId="1986">
      <calculatedColumnFormula>C177-D177</calculatedColumnFormula>
    </tableColumn>
    <tableColumn id="5" xr3:uid="{00000000-0010-0000-3800-000005000000}" name="Kolumna5" dataDxfId="1985">
      <calculatedColumnFormula>IFERROR(D177/C177,"")</calculatedColumnFormula>
    </tableColumn>
    <tableColumn id="6" xr3:uid="{00000000-0010-0000-3800-000006000000}" name="Kolumna6" dataDxfId="1984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9" xr:uid="{00000000-000C-0000-FFFF-FFFF37000000}" name="Tabela16405860470" displayName="Tabela16405860470" ref="B165:G174" headerRowCount="0" totalsRowShown="0">
  <tableColumns count="6">
    <tableColumn id="1" xr3:uid="{00000000-0010-0000-3700-000001000000}" name="Kolumna1" dataDxfId="1983">
      <calculatedColumnFormula>Kategorie!B163</calculatedColumnFormula>
    </tableColumn>
    <tableColumn id="2" xr3:uid="{00000000-0010-0000-3700-000002000000}" name="Kolumna2" dataDxfId="1982" dataCellStyle="Walutowy">
      <calculatedColumnFormula>Miesiace!C163+Miesiace!J163+Miesiace!Q163+Miesiace!X163+Miesiace!AE163+Miesiace!AL163+Miesiace!AS163+Miesiace!AZ163+Miesiace!BG163+Miesiace!BN163+Miesiace!BU163+Miesiace!CB163+Miesiace!C163</calculatedColumnFormula>
    </tableColumn>
    <tableColumn id="3" xr3:uid="{00000000-0010-0000-3700-000003000000}" name="Kolumna3" dataDxfId="1981" dataCellStyle="Walutowy">
      <calculatedColumnFormula>(SUM(K165:V165))</calculatedColumnFormula>
    </tableColumn>
    <tableColumn id="4" xr3:uid="{00000000-0010-0000-3700-000004000000}" name="Kolumna4" dataDxfId="1980">
      <calculatedColumnFormula>C165-D165</calculatedColumnFormula>
    </tableColumn>
    <tableColumn id="5" xr3:uid="{00000000-0010-0000-3700-000005000000}" name="Kolumna5" dataDxfId="1979">
      <calculatedColumnFormula>IFERROR(D165/C165,"")</calculatedColumnFormula>
    </tableColumn>
    <tableColumn id="6" xr3:uid="{00000000-0010-0000-3700-000006000000}" name="Kolumna6" dataDxfId="1978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7" xr:uid="{00000000-000C-0000-FFFF-FFFF36000000}" name="Tabela164058468" displayName="Tabela164058468" ref="B153:G162" headerRowCount="0" totalsRowShown="0">
  <tableColumns count="6">
    <tableColumn id="1" xr3:uid="{00000000-0010-0000-3600-000001000000}" name="Kolumna1" dataDxfId="1977">
      <calculatedColumnFormula>Kategorie!B151</calculatedColumnFormula>
    </tableColumn>
    <tableColumn id="2" xr3:uid="{00000000-0010-0000-3600-000002000000}" name="Kolumna2" dataDxfId="1976" dataCellStyle="Walutowy">
      <calculatedColumnFormula>Miesiace!C151+Miesiace!J151+Miesiace!Q151+Miesiace!X151+Miesiace!AE151+Miesiace!AL151+Miesiace!AS151+Miesiace!AZ151+Miesiace!BG151+Miesiace!BN151+Miesiace!BU151+Miesiace!CB151+Miesiace!C151</calculatedColumnFormula>
    </tableColumn>
    <tableColumn id="3" xr3:uid="{00000000-0010-0000-3600-000003000000}" name="Kolumna3" dataDxfId="1975" dataCellStyle="Walutowy">
      <calculatedColumnFormula>(SUM(K153:V153))</calculatedColumnFormula>
    </tableColumn>
    <tableColumn id="4" xr3:uid="{00000000-0010-0000-3600-000004000000}" name="Kolumna4" dataDxfId="1974">
      <calculatedColumnFormula>C153-D153</calculatedColumnFormula>
    </tableColumn>
    <tableColumn id="5" xr3:uid="{00000000-0010-0000-3600-000005000000}" name="Kolumna5" dataDxfId="1973">
      <calculatedColumnFormula>IFERROR(D153/C153,"")</calculatedColumnFormula>
    </tableColumn>
    <tableColumn id="6" xr3:uid="{00000000-0010-0000-3600-000006000000}" name="Kolumna6" dataDxfId="1972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5" xr:uid="{00000000-000C-0000-FFFF-FFFF35000000}" name="Tabela1640456" displayName="Tabela1640456" ref="B141:G150" headerRowCount="0" totalsRowShown="0">
  <tableColumns count="6">
    <tableColumn id="1" xr3:uid="{00000000-0010-0000-3500-000001000000}" name="Kolumna1" dataDxfId="1971">
      <calculatedColumnFormula>Kategorie!B139</calculatedColumnFormula>
    </tableColumn>
    <tableColumn id="2" xr3:uid="{00000000-0010-0000-3500-000002000000}" name="Kolumna2" dataDxfId="1970" dataCellStyle="Walutowy">
      <calculatedColumnFormula>Miesiace!C139+Miesiace!J139+Miesiace!Q139+Miesiace!X139+Miesiace!AE139+Miesiace!AL139+Miesiace!AS139+Miesiace!AZ139+Miesiace!BG139+Miesiace!BN139+Miesiace!BU139+Miesiace!CB139+Miesiace!C139</calculatedColumnFormula>
    </tableColumn>
    <tableColumn id="3" xr3:uid="{00000000-0010-0000-3500-000003000000}" name="Kolumna3" dataDxfId="1969" dataCellStyle="Walutowy">
      <calculatedColumnFormula>(SUM(K141:V141))</calculatedColumnFormula>
    </tableColumn>
    <tableColumn id="4" xr3:uid="{00000000-0010-0000-3500-000004000000}" name="Kolumna4" dataDxfId="1968">
      <calculatedColumnFormula>C141-D141</calculatedColumnFormula>
    </tableColumn>
    <tableColumn id="5" xr3:uid="{00000000-0010-0000-3500-000005000000}" name="Kolumna5" dataDxfId="1967">
      <calculatedColumnFormula>IFERROR(D141/C141,"")</calculatedColumnFormula>
    </tableColumn>
    <tableColumn id="6" xr3:uid="{00000000-0010-0000-3500-000006000000}" name="Kolumna6" dataDxfId="196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6" xr:uid="{00000000-000C-0000-FFFF-FFFF1D000000}" name="Tabela832357" displayName="Tabela832357" ref="B43:C52" headerRowCount="0" totalsRowShown="0">
  <tableColumns count="2">
    <tableColumn id="1" xr3:uid="{00000000-0010-0000-1D00-000001000000}" name="Kolumna1" headerRowDxfId="2252" dataDxfId="2251"/>
    <tableColumn id="2" xr3:uid="{00000000-0010-0000-1D00-000002000000}" name="Kolumna2" dataDxfId="2250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4" xr:uid="{00000000-000C-0000-FFFF-FFFF34000000}" name="Tabela1539455" displayName="Tabela1539455" ref="B129:G138" headerRowCount="0" totalsRowShown="0">
  <tableColumns count="6">
    <tableColumn id="1" xr3:uid="{00000000-0010-0000-3400-000001000000}" name="Kolumna1" dataDxfId="1965">
      <calculatedColumnFormula>Kategorie!B127</calculatedColumnFormula>
    </tableColumn>
    <tableColumn id="2" xr3:uid="{00000000-0010-0000-3400-000002000000}" name="Kolumna2" dataDxfId="1964" dataCellStyle="Walutowy">
      <calculatedColumnFormula>Miesiace!C127+Miesiace!J127+Miesiace!Q127+Miesiace!X127+Miesiace!AE127+Miesiace!AL127+Miesiace!AS127+Miesiace!AZ127+Miesiace!BG127+Miesiace!BN127+Miesiace!BU127+Miesiace!CB127+Miesiace!C127</calculatedColumnFormula>
    </tableColumn>
    <tableColumn id="3" xr3:uid="{00000000-0010-0000-3400-000003000000}" name="Kolumna3" dataDxfId="1963" dataCellStyle="Walutowy">
      <calculatedColumnFormula>(SUM(K129:V129))</calculatedColumnFormula>
    </tableColumn>
    <tableColumn id="4" xr3:uid="{00000000-0010-0000-3400-000004000000}" name="Kolumna4" dataDxfId="1962">
      <calculatedColumnFormula>C129-D129</calculatedColumnFormula>
    </tableColumn>
    <tableColumn id="5" xr3:uid="{00000000-0010-0000-3400-000005000000}" name="Kolumna5" dataDxfId="1961">
      <calculatedColumnFormula>IFERROR(D129/C129,"")</calculatedColumnFormula>
    </tableColumn>
    <tableColumn id="6" xr3:uid="{00000000-0010-0000-3400-000006000000}" name="Kolumna6" dataDxfId="1960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3" xr:uid="{00000000-000C-0000-FFFF-FFFF33000000}" name="Tabela1438454" displayName="Tabela1438454" ref="B117:G126" headerRowCount="0" totalsRowShown="0">
  <tableColumns count="6">
    <tableColumn id="1" xr3:uid="{00000000-0010-0000-3300-000001000000}" name="Kolumna1" dataDxfId="1959">
      <calculatedColumnFormula>Kategorie!B115</calculatedColumnFormula>
    </tableColumn>
    <tableColumn id="2" xr3:uid="{00000000-0010-0000-3300-000002000000}" name="Kolumna2" dataDxfId="1958" dataCellStyle="Walutowy">
      <calculatedColumnFormula>Miesiace!C115+Miesiace!J115+Miesiace!Q115+Miesiace!X115+Miesiace!AE115+Miesiace!AL115+Miesiace!AS115+Miesiace!AZ115+Miesiace!BG115+Miesiace!BN115+Miesiace!BU115+Miesiace!CB115+Miesiace!C115</calculatedColumnFormula>
    </tableColumn>
    <tableColumn id="3" xr3:uid="{00000000-0010-0000-3300-000003000000}" name="Kolumna3" dataDxfId="1957" dataCellStyle="Walutowy">
      <calculatedColumnFormula>(SUM(K117:V117))</calculatedColumnFormula>
    </tableColumn>
    <tableColumn id="4" xr3:uid="{00000000-0010-0000-3300-000004000000}" name="Kolumna4" dataDxfId="1956">
      <calculatedColumnFormula>C117-D117</calculatedColumnFormula>
    </tableColumn>
    <tableColumn id="5" xr3:uid="{00000000-0010-0000-3300-000005000000}" name="Kolumna5" dataDxfId="1955">
      <calculatedColumnFormula>IFERROR(D117/C117,"")</calculatedColumnFormula>
    </tableColumn>
    <tableColumn id="6" xr3:uid="{00000000-0010-0000-3300-000006000000}" name="Kolumna6" dataDxfId="1954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2" xr:uid="{00000000-000C-0000-FFFF-FFFF32000000}" name="Tabela1337453" displayName="Tabela1337453" ref="B105:G114" headerRowCount="0" totalsRowShown="0">
  <tableColumns count="6">
    <tableColumn id="1" xr3:uid="{00000000-0010-0000-3200-000001000000}" name="Kolumna1" dataDxfId="1953">
      <calculatedColumnFormula>Kategorie!B103</calculatedColumnFormula>
    </tableColumn>
    <tableColumn id="2" xr3:uid="{00000000-0010-0000-3200-000002000000}" name="Kolumna2" dataDxfId="1952" dataCellStyle="Walutowy">
      <calculatedColumnFormula>Miesiace!C103+Miesiace!J103+Miesiace!Q103+Miesiace!X103+Miesiace!AE103+Miesiace!AL103+Miesiace!AS103+Miesiace!AZ103+Miesiace!BG103+Miesiace!BN103+Miesiace!BU103+Miesiace!CB103+Miesiace!C103</calculatedColumnFormula>
    </tableColumn>
    <tableColumn id="3" xr3:uid="{00000000-0010-0000-3200-000003000000}" name="Kolumna3" dataDxfId="1951" dataCellStyle="Walutowy">
      <calculatedColumnFormula>(SUM(K105:V105))</calculatedColumnFormula>
    </tableColumn>
    <tableColumn id="4" xr3:uid="{00000000-0010-0000-3200-000004000000}" name="Kolumna4" dataDxfId="1950">
      <calculatedColumnFormula>C105-D105</calculatedColumnFormula>
    </tableColumn>
    <tableColumn id="5" xr3:uid="{00000000-0010-0000-3200-000005000000}" name="Kolumna5" dataDxfId="1949">
      <calculatedColumnFormula>IFERROR(D105/C105,"")</calculatedColumnFormula>
    </tableColumn>
    <tableColumn id="6" xr3:uid="{00000000-0010-0000-3200-000006000000}" name="Kolumna6" dataDxfId="1948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1" xr:uid="{00000000-000C-0000-FFFF-FFFF31000000}" name="Tabela1236452" displayName="Tabela1236452" ref="B93:G102" headerRowCount="0" totalsRowShown="0">
  <tableColumns count="6">
    <tableColumn id="1" xr3:uid="{00000000-0010-0000-3100-000001000000}" name="Kolumna1" dataDxfId="1947">
      <calculatedColumnFormula>Kategorie!B91</calculatedColumnFormula>
    </tableColumn>
    <tableColumn id="2" xr3:uid="{00000000-0010-0000-3100-000002000000}" name="Kolumna2" dataDxfId="1946" dataCellStyle="Walutowy">
      <calculatedColumnFormula>Miesiace!C91+Miesiace!J91+Miesiace!Q91+Miesiace!X91+Miesiace!AE91+Miesiace!AL91+Miesiace!AS91+Miesiace!AZ91+Miesiace!BG91+Miesiace!BN91+Miesiace!BU91+Miesiace!CB91+Miesiace!C91</calculatedColumnFormula>
    </tableColumn>
    <tableColumn id="3" xr3:uid="{00000000-0010-0000-3100-000003000000}" name="Kolumna3" dataDxfId="1945" dataCellStyle="Walutowy">
      <calculatedColumnFormula>(SUM(K93:V93))</calculatedColumnFormula>
    </tableColumn>
    <tableColumn id="4" xr3:uid="{00000000-0010-0000-3100-000004000000}" name="Kolumna4" dataDxfId="1944">
      <calculatedColumnFormula>C93-D93</calculatedColumnFormula>
    </tableColumn>
    <tableColumn id="5" xr3:uid="{00000000-0010-0000-3100-000005000000}" name="Kolumna5" dataDxfId="1943">
      <calculatedColumnFormula>IFERROR(D93/C93,"")</calculatedColumnFormula>
    </tableColumn>
    <tableColumn id="6" xr3:uid="{00000000-0010-0000-3100-000006000000}" name="Kolumna6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0" xr:uid="{00000000-000C-0000-FFFF-FFFF30000000}" name="Tabela1135451" displayName="Tabela1135451" ref="B81:G90" headerRowCount="0" totalsRowShown="0">
  <tableColumns count="6">
    <tableColumn id="1" xr3:uid="{00000000-0010-0000-3000-000001000000}" name="Kolumna1" dataDxfId="1942">
      <calculatedColumnFormula>Kategorie!B79</calculatedColumnFormula>
    </tableColumn>
    <tableColumn id="2" xr3:uid="{00000000-0010-0000-3000-000002000000}" name="Kolumna2" dataDxfId="1941" dataCellStyle="Walutowy">
      <calculatedColumnFormula>Miesiace!C79+Miesiace!J79+Miesiace!Q79+Miesiace!X79+Miesiace!AE79+Miesiace!AL79+Miesiace!AS79+Miesiace!AZ79+Miesiace!BG79+Miesiace!BN79+Miesiace!BU79+Miesiace!CB79+Miesiace!C79</calculatedColumnFormula>
    </tableColumn>
    <tableColumn id="3" xr3:uid="{00000000-0010-0000-3000-000003000000}" name="Kolumna3" dataDxfId="1940" dataCellStyle="Walutowy">
      <calculatedColumnFormula>(SUM(K81:V81))</calculatedColumnFormula>
    </tableColumn>
    <tableColumn id="4" xr3:uid="{00000000-0010-0000-3000-000004000000}" name="Kolumna4" dataDxfId="1939">
      <calculatedColumnFormula>C81-D81</calculatedColumnFormula>
    </tableColumn>
    <tableColumn id="5" xr3:uid="{00000000-0010-0000-3000-000005000000}" name="Kolumna5" dataDxfId="1938">
      <calculatedColumnFormula>IFERROR(D81/C81,"")</calculatedColumnFormula>
    </tableColumn>
    <tableColumn id="6" xr3:uid="{00000000-0010-0000-3000-000006000000}" name="Kolumna6" dataDxfId="1937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9" xr:uid="{00000000-000C-0000-FFFF-FFFF2F000000}" name="Tabela1034450" displayName="Tabela1034450" ref="B69:G78" headerRowCount="0" totalsRowShown="0">
  <tableColumns count="6">
    <tableColumn id="1" xr3:uid="{00000000-0010-0000-2F00-000001000000}" name="Kolumna1" headerRowDxfId="1936" dataDxfId="1935">
      <calculatedColumnFormula>Kategorie!B67</calculatedColumnFormula>
    </tableColumn>
    <tableColumn id="2" xr3:uid="{00000000-0010-0000-2F00-000002000000}" name="Kolumna2" dataDxfId="1934" dataCellStyle="Walutowy">
      <calculatedColumnFormula>Miesiace!C67+Miesiace!J67+Miesiace!Q67+Miesiace!X67+Miesiace!AE67+Miesiace!AL67+Miesiace!AS67+Miesiace!AZ67+Miesiace!BG67+Miesiace!BN67+Miesiace!BU67+Miesiace!CB67+Miesiace!C67</calculatedColumnFormula>
    </tableColumn>
    <tableColumn id="3" xr3:uid="{00000000-0010-0000-2F00-000003000000}" name="Kolumna3" dataDxfId="1933" dataCellStyle="Walutowy">
      <calculatedColumnFormula>(SUM(K69:V69))</calculatedColumnFormula>
    </tableColumn>
    <tableColumn id="4" xr3:uid="{00000000-0010-0000-2F00-000004000000}" name="Kolumna4" dataDxfId="1932">
      <calculatedColumnFormula>C69-D69</calculatedColumnFormula>
    </tableColumn>
    <tableColumn id="5" xr3:uid="{00000000-0010-0000-2F00-000005000000}" name="Kolumna5" dataDxfId="1931">
      <calculatedColumnFormula>IFERROR(D69/C69,"")</calculatedColumnFormula>
    </tableColumn>
    <tableColumn id="6" xr3:uid="{00000000-0010-0000-2F00-000006000000}" name="Kolumna6" dataDxfId="1930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8" xr:uid="{00000000-000C-0000-FFFF-FFFF2E000000}" name="Tabela933449" displayName="Tabela933449" ref="B57:G66" headerRowCount="0" totalsRowShown="0">
  <tableColumns count="6">
    <tableColumn id="1" xr3:uid="{00000000-0010-0000-2E00-000001000000}" name="Kolumna1" headerRowDxfId="1929" dataDxfId="1928">
      <calculatedColumnFormula>Kategorie!B55</calculatedColumnFormula>
    </tableColumn>
    <tableColumn id="2" xr3:uid="{00000000-0010-0000-2E00-000002000000}" name="Kolumna2" dataDxfId="1927" dataCellStyle="Walutowy">
      <calculatedColumnFormula>Miesiace!C55+Miesiace!J55+Miesiace!Q55+Miesiace!X55+Miesiace!AE55+Miesiace!AL55+Miesiace!AS55+Miesiace!AZ55+Miesiace!BG55+Miesiace!BN55+Miesiace!BU55+Miesiace!CB55+Miesiace!C55</calculatedColumnFormula>
    </tableColumn>
    <tableColumn id="3" xr3:uid="{00000000-0010-0000-2E00-000003000000}" name="Kolumna3" dataDxfId="1926" dataCellStyle="Walutowy">
      <calculatedColumnFormula>(SUM(K57:V57))</calculatedColumnFormula>
    </tableColumn>
    <tableColumn id="4" xr3:uid="{00000000-0010-0000-2E00-000004000000}" name="Kolumna4" dataDxfId="1925">
      <calculatedColumnFormula>C57-D57</calculatedColumnFormula>
    </tableColumn>
    <tableColumn id="5" xr3:uid="{00000000-0010-0000-2E00-000005000000}" name="Kolumna5" dataDxfId="1924">
      <calculatedColumnFormula>IFERROR(D57/C57,"")</calculatedColumnFormula>
    </tableColumn>
    <tableColumn id="6" xr3:uid="{00000000-0010-0000-2E00-000006000000}" name="Kolumna6" dataDxfId="1923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7" xr:uid="{00000000-000C-0000-FFFF-FFFF2D000000}" name="Tabela832448" displayName="Tabela832448" ref="B45:G54" headerRowCount="0" totalsRowShown="0">
  <tableColumns count="6">
    <tableColumn id="1" xr3:uid="{00000000-0010-0000-2D00-000001000000}" name="Kolumna1" headerRowDxfId="1922" dataDxfId="1921">
      <calculatedColumnFormula>Kategorie!B43</calculatedColumnFormula>
    </tableColumn>
    <tableColumn id="2" xr3:uid="{00000000-0010-0000-2D00-000002000000}" name="Kolumna2" dataDxfId="1920" dataCellStyle="Walutowy">
      <calculatedColumnFormula>Miesiace!C43+Miesiace!J43+Miesiace!Q43+Miesiace!X43+Miesiace!AE43+Miesiace!AL43+Miesiace!AS43+Miesiace!AZ43+Miesiace!BG43+Miesiace!BN43+Miesiace!BU43+Miesiace!CB43+Miesiace!C43</calculatedColumnFormula>
    </tableColumn>
    <tableColumn id="3" xr3:uid="{00000000-0010-0000-2D00-000003000000}" name="Kolumna3" dataDxfId="1919" dataCellStyle="Walutowy">
      <calculatedColumnFormula>(SUM(K45:V45))</calculatedColumnFormula>
    </tableColumn>
    <tableColumn id="4" xr3:uid="{00000000-0010-0000-2D00-000004000000}" name="Kolumna4" dataDxfId="1918">
      <calculatedColumnFormula>C45-D45</calculatedColumnFormula>
    </tableColumn>
    <tableColumn id="5" xr3:uid="{00000000-0010-0000-2D00-000005000000}" name="Kolumna5" dataDxfId="1917">
      <calculatedColumnFormula>IFERROR(D45/C45,"")</calculatedColumnFormula>
    </tableColumn>
    <tableColumn id="6" xr3:uid="{00000000-0010-0000-2D00-000006000000}" name="Kolumna6" dataDxfId="1916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6" xr:uid="{00000000-000C-0000-FFFF-FFFF2C000000}" name="Tabela431447" displayName="Tabela431447" ref="B21:G30" headerRowCount="0" totalsRowShown="0" headerRowDxfId="1915">
  <tableColumns count="6">
    <tableColumn id="1" xr3:uid="{00000000-0010-0000-2C00-000001000000}" name="Kolumna1" dataDxfId="1914">
      <calculatedColumnFormula>Kategorie!B19</calculatedColumnFormula>
    </tableColumn>
    <tableColumn id="2" xr3:uid="{00000000-0010-0000-2C00-000002000000}" name="Kolumna2" headerRowDxfId="1913" dataDxfId="1912" dataCellStyle="Walutowy">
      <calculatedColumnFormula>Miesiace!C19+Miesiace!J19+Miesiace!Q19+Miesiace!X19+Miesiace!AE19+Miesiace!AL19+Miesiace!AS19+Miesiace!AZ19+Miesiace!BG19+Miesiace!BN19+Miesiace!BU19+Miesiace!CB19+Miesiace!C19</calculatedColumnFormula>
    </tableColumn>
    <tableColumn id="3" xr3:uid="{00000000-0010-0000-2C00-000003000000}" name="Kolumna3" headerRowDxfId="1911" dataDxfId="1910" dataCellStyle="Walutowy">
      <calculatedColumnFormula>(SUM(K21:V21))</calculatedColumnFormula>
    </tableColumn>
    <tableColumn id="4" xr3:uid="{00000000-0010-0000-2C00-000004000000}" name="Kolumna4" headerRowDxfId="1909" dataDxfId="1908">
      <calculatedColumnFormula>C21-D21</calculatedColumnFormula>
    </tableColumn>
    <tableColumn id="5" xr3:uid="{00000000-0010-0000-2C00-000005000000}" name="Kolumna5" headerRowDxfId="1907" dataDxfId="1906">
      <calculatedColumnFormula>IFERROR(D21/C21,"")</calculatedColumnFormula>
    </tableColumn>
    <tableColumn id="6" xr3:uid="{00000000-0010-0000-2C00-000006000000}" name="Kolumna6" headerRowDxfId="1905" dataDxfId="1904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3" xr:uid="{00000000-000C-0000-FFFF-FFFF2A000000}" name="Transport3444" displayName="Transport3444" ref="B33:G42" headerRowCount="0" totalsRowShown="0">
  <tableColumns count="6">
    <tableColumn id="1" xr3:uid="{00000000-0010-0000-2A00-000001000000}" name="Kolumna1" dataDxfId="1903">
      <calculatedColumnFormula>Kategorie!B31</calculatedColumnFormula>
    </tableColumn>
    <tableColumn id="2" xr3:uid="{00000000-0010-0000-2A00-000002000000}" name="Kolumna2" dataDxfId="1902" dataCellStyle="Walutowy">
      <calculatedColumnFormula>Miesiace!C31+Miesiace!J31+Miesiace!Q31+Miesiace!X31+Miesiace!AE31+Miesiace!AL31+Miesiace!AS31+Miesiace!AZ31+Miesiace!BG31+Miesiace!BN31+Miesiace!BU31+Miesiace!CB31+Miesiace!C31</calculatedColumnFormula>
    </tableColumn>
    <tableColumn id="3" xr3:uid="{00000000-0010-0000-2A00-000003000000}" name="Kolumna3" dataDxfId="1901" dataCellStyle="Walutowy">
      <calculatedColumnFormula>(SUM(K33:V33))</calculatedColumnFormula>
    </tableColumn>
    <tableColumn id="4" xr3:uid="{00000000-0010-0000-2A00-000004000000}" name="Kolumna4" dataDxfId="1900">
      <calculatedColumnFormula>C33-D33</calculatedColumnFormula>
    </tableColumn>
    <tableColumn id="5" xr3:uid="{00000000-0010-0000-2A00-000005000000}" name="Kolumna5" dataDxfId="1899">
      <calculatedColumnFormula>IFERROR(D33/C33,"")</calculatedColumnFormula>
    </tableColumn>
    <tableColumn id="6" xr3:uid="{00000000-0010-0000-2A00-000006000000}" name="Kolumna6" dataDxfId="189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7" xr:uid="{00000000-000C-0000-FFFF-FFFF1E000000}" name="Tabela933358" displayName="Tabela933358" ref="B55:C64" headerRowCount="0" totalsRowShown="0">
  <tableColumns count="2">
    <tableColumn id="1" xr3:uid="{00000000-0010-0000-1E00-000001000000}" name="Kolumna1" headerRowDxfId="2249" dataDxfId="2248"/>
    <tableColumn id="2" xr3:uid="{00000000-0010-0000-1E00-000002000000}" name="Kolumna2" dataDxfId="2247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2" xr:uid="{00000000-000C-0000-FFFF-FFFF29000000}" name="Jedzenie2443" displayName="Jedzenie2443" ref="B9:G18" headerRowCount="0" totalsRowShown="0" headerRowDxfId="1897" dataDxfId="1896">
  <tableColumns count="6">
    <tableColumn id="1" xr3:uid="{00000000-0010-0000-2900-000001000000}" name="Kategoria" dataDxfId="1895">
      <calculatedColumnFormula>Kategorie!B7</calculatedColumnFormula>
    </tableColumn>
    <tableColumn id="2" xr3:uid="{00000000-0010-0000-2900-000002000000}" name="0" headerRowDxfId="1894" dataDxfId="1893">
      <calculatedColumnFormula>Miesiace!C7+Miesiace!J7+Miesiace!Q7+Miesiace!X7+Miesiace!AE7+Miesiace!AL7+Miesiace!AS7+Miesiace!AZ7+Miesiace!BG7+Miesiace!BN7+Miesiace!BU7+Miesiace!CB7+Miesiace!C7</calculatedColumnFormula>
    </tableColumn>
    <tableColumn id="3" xr3:uid="{00000000-0010-0000-2900-000003000000}" name="02" headerRowDxfId="1892" dataDxfId="1891" dataCellStyle="Walutowy">
      <calculatedColumnFormula>(SUM(K9:V9))</calculatedColumnFormula>
    </tableColumn>
    <tableColumn id="4" xr3:uid="{00000000-0010-0000-2900-000004000000}" name="Kolumna4" dataDxfId="1890">
      <calculatedColumnFormula>C9-D9</calculatedColumnFormula>
    </tableColumn>
    <tableColumn id="5" xr3:uid="{00000000-0010-0000-2900-000005000000}" name="Kolumna1" dataDxfId="1889">
      <calculatedColumnFormula>IFERROR(D9/C9,"")</calculatedColumnFormula>
    </tableColumn>
    <tableColumn id="6" xr3:uid="{00000000-0010-0000-2900-000006000000}" name="Kolumna2" dataDxfId="1888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BD6C0EC-1F4F-418A-BA5D-08838C37767C}" name="Tabela377458128" displayName="Tabela377458128" ref="I213:V222" headerRowCount="0" totalsRowShown="0">
  <tableColumns count="14">
    <tableColumn id="1" xr3:uid="{FCFB5506-2221-470E-B0BA-8F37D4B5FFB6}" name="Kolumna1" dataDxfId="1887">
      <calculatedColumnFormula>Kategorie!B212</calculatedColumnFormula>
    </tableColumn>
    <tableColumn id="2" xr3:uid="{F676712E-7725-4EF0-BB87-9855CA52E498}" name="Kolumna2" dataDxfId="1886">
      <calculatedColumnFormula>(SUM(K213:V213)/$J$1)</calculatedColumnFormula>
    </tableColumn>
    <tableColumn id="3" xr3:uid="{4028E5C4-8000-4D87-B62E-124347317FC6}" name="Kolumna3" dataDxfId="1885">
      <calculatedColumnFormula>Miesiace!D211</calculatedColumnFormula>
    </tableColumn>
    <tableColumn id="4" xr3:uid="{9275F920-17EA-4C27-99A8-F51DAA3AD0A2}" name="Kolumna4" dataDxfId="1884">
      <calculatedColumnFormula>Miesiace!K211</calculatedColumnFormula>
    </tableColumn>
    <tableColumn id="5" xr3:uid="{3EE3CEB1-EB2F-4F04-9E61-1A127B0F24A4}" name="Kolumna5" dataDxfId="1883">
      <calculatedColumnFormula>Miesiace!R211</calculatedColumnFormula>
    </tableColumn>
    <tableColumn id="6" xr3:uid="{A18BBFA9-DE60-4E61-A230-CB06B40520B3}" name="Kolumna6" dataDxfId="1882">
      <calculatedColumnFormula>Miesiace!Y211</calculatedColumnFormula>
    </tableColumn>
    <tableColumn id="7" xr3:uid="{A7B8CFD6-8EC8-4540-9EB2-24FBCE42B5A9}" name="Kolumna7" dataDxfId="1881">
      <calculatedColumnFormula>Miesiace!AF211</calculatedColumnFormula>
    </tableColumn>
    <tableColumn id="8" xr3:uid="{0DA826E3-DF39-47F7-902D-1E2643D8950F}" name="Kolumna8" dataDxfId="1880">
      <calculatedColumnFormula>Miesiace!AM211</calculatedColumnFormula>
    </tableColumn>
    <tableColumn id="9" xr3:uid="{ABB8E9FA-D8AA-4615-9D06-BD1DE2D44BD3}" name="Kolumna9" dataDxfId="1879">
      <calculatedColumnFormula>Miesiace!AT211</calculatedColumnFormula>
    </tableColumn>
    <tableColumn id="10" xr3:uid="{EE85CBDB-2A25-4ACF-ACC0-29A7E58A8FD4}" name="Kolumna10" dataDxfId="1878">
      <calculatedColumnFormula>Miesiace!BA211</calculatedColumnFormula>
    </tableColumn>
    <tableColumn id="11" xr3:uid="{025AEEED-8E9B-49E6-8ED0-9FFD28027E85}" name="Kolumna11" dataDxfId="1877">
      <calculatedColumnFormula>Miesiace!BH211</calculatedColumnFormula>
    </tableColumn>
    <tableColumn id="12" xr3:uid="{2B8BF5B6-516F-473C-B668-33A0225EA01D}" name="Kolumna12" dataDxfId="1876">
      <calculatedColumnFormula>Miesiace!BO211</calculatedColumnFormula>
    </tableColumn>
    <tableColumn id="13" xr3:uid="{87B8A925-D401-4615-88A3-CEAC2938A7AA}" name="Kolumna13" dataDxfId="1875">
      <calculatedColumnFormula>Miesiace!BV211</calculatedColumnFormula>
    </tableColumn>
    <tableColumn id="14" xr3:uid="{A7693472-11C5-452E-BB63-F7D4CC060F52}" name="Kolumna14" dataDxfId="1874">
      <calculatedColumnFormula>Miesiace!CC211</calculatedColumnFormula>
    </tableColumn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6BB4E616-8CAC-4C00-8988-B4C973E45B9E}" name="Tabela377457129" displayName="Tabela377457129" ref="I201:V210" headerRowCount="0" totalsRowShown="0">
  <tableColumns count="14">
    <tableColumn id="1" xr3:uid="{264690F8-E3D3-4421-8BF1-50290D6A5EA1}" name="Kolumna1" dataDxfId="1873">
      <calculatedColumnFormula>Kategorie!B200</calculatedColumnFormula>
    </tableColumn>
    <tableColumn id="2" xr3:uid="{ED125B45-F62A-4050-B9B6-60672AC4B145}" name="Kolumna2" dataDxfId="1872">
      <calculatedColumnFormula>(SUM(K201:V201)/$J$1)</calculatedColumnFormula>
    </tableColumn>
    <tableColumn id="3" xr3:uid="{0DC86F72-D858-4A6B-AC73-441EA06271C9}" name="Kolumna3" dataDxfId="1871">
      <calculatedColumnFormula>Miesiace!D199</calculatedColumnFormula>
    </tableColumn>
    <tableColumn id="4" xr3:uid="{006F0251-214D-44CC-B497-B2B4F9EBE424}" name="Kolumna4" dataDxfId="1870">
      <calculatedColumnFormula>Miesiace!K199</calculatedColumnFormula>
    </tableColumn>
    <tableColumn id="5" xr3:uid="{168C2155-A8BE-4A3A-90EF-4628200E8AF2}" name="Kolumna5" dataDxfId="1869">
      <calculatedColumnFormula>Miesiace!R199</calculatedColumnFormula>
    </tableColumn>
    <tableColumn id="6" xr3:uid="{7CC965FA-1289-421F-9D28-CE771C1D75E2}" name="Kolumna6" dataDxfId="1868">
      <calculatedColumnFormula>Miesiace!Y199</calculatedColumnFormula>
    </tableColumn>
    <tableColumn id="7" xr3:uid="{DD6FB461-37CA-49C5-8463-9EB97FF7103B}" name="Kolumna7" dataDxfId="1867">
      <calculatedColumnFormula>Miesiace!AF199</calculatedColumnFormula>
    </tableColumn>
    <tableColumn id="8" xr3:uid="{4468B1BB-27D5-45EA-922C-87A151AEFBFA}" name="Kolumna8" dataDxfId="1866">
      <calculatedColumnFormula>Miesiace!AM199</calculatedColumnFormula>
    </tableColumn>
    <tableColumn id="9" xr3:uid="{A12F784F-B4FE-4B48-9159-33748DDD07BE}" name="Kolumna9" dataDxfId="1865">
      <calculatedColumnFormula>Miesiace!AT199</calculatedColumnFormula>
    </tableColumn>
    <tableColumn id="10" xr3:uid="{4645B8E6-22A4-40A9-B2AA-F1649D146FE0}" name="Kolumna10" dataDxfId="1864">
      <calculatedColumnFormula>Miesiace!BA199</calculatedColumnFormula>
    </tableColumn>
    <tableColumn id="11" xr3:uid="{4ABA5896-C615-441F-ADD7-9717FFA77F7B}" name="Kolumna11" dataDxfId="1863">
      <calculatedColumnFormula>Miesiace!BH199</calculatedColumnFormula>
    </tableColumn>
    <tableColumn id="12" xr3:uid="{8BD8FC52-7EA7-4C86-9B94-8293B9AFC3A4}" name="Kolumna12" dataDxfId="1862">
      <calculatedColumnFormula>Miesiace!BO199</calculatedColumnFormula>
    </tableColumn>
    <tableColumn id="13" xr3:uid="{5E7076D5-36E5-43E1-A3C8-6B2E38258048}" name="Kolumna13" dataDxfId="1861">
      <calculatedColumnFormula>Miesiace!BV199</calculatedColumnFormula>
    </tableColumn>
    <tableColumn id="14" xr3:uid="{7307F2F9-2F21-4E51-89E1-12C6D8022678}" name="Kolumna14" dataDxfId="1860">
      <calculatedColumnFormula>Miesiace!CC199</calculatedColumnFormula>
    </tableColumn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1FF86242-2B35-48DC-AA59-050F83677AA6}" name="Tabela1640586061471130" displayName="Tabela1640586061471130" ref="B213:G222" headerRowCount="0" totalsRowShown="0">
  <tableColumns count="6">
    <tableColumn id="1" xr3:uid="{38D91837-1A1E-4458-9DD4-DAB84D60DA78}" name="Kolumna1" dataDxfId="1859">
      <calculatedColumnFormula>Kategorie!B212</calculatedColumnFormula>
    </tableColumn>
    <tableColumn id="2" xr3:uid="{106A2388-45EA-4923-825A-BFA07479A804}" name="Kolumna2" dataDxfId="1858" dataCellStyle="Walutowy">
      <calculatedColumnFormula>Miesiace!C211+Miesiace!J211+Miesiace!Q211+Miesiace!X211+Miesiace!AE211+Miesiace!AL211+Miesiace!AS211+Miesiace!AZ211+Miesiace!BG211+Miesiace!BN211+Miesiace!BU211+Miesiace!CB211+Miesiace!C211</calculatedColumnFormula>
    </tableColumn>
    <tableColumn id="3" xr3:uid="{31CCAC9C-E661-4C64-A48F-817C93F9EA6A}" name="Kolumna3" dataDxfId="1857" dataCellStyle="Walutowy">
      <calculatedColumnFormula>(SUM(K213:V213))</calculatedColumnFormula>
    </tableColumn>
    <tableColumn id="4" xr3:uid="{89DE2B0F-AB46-414F-AA0C-72177D93E681}" name="Kolumna4" dataDxfId="1856">
      <calculatedColumnFormula>C213-D213</calculatedColumnFormula>
    </tableColumn>
    <tableColumn id="5" xr3:uid="{35769768-BA1E-447C-8BEA-3983A8E3E527}" name="Kolumna5" dataDxfId="1855">
      <calculatedColumnFormula>IFERROR(D213/C213,"")</calculatedColumnFormula>
    </tableColumn>
    <tableColumn id="6" xr3:uid="{CFC7EA1E-969B-41D1-8A02-65D4732C0E3E}" name="Kolumna6" dataDxfId="1854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35511624-42F5-4237-9143-F81EF250C996}" name="Tabela16405860470131" displayName="Tabela16405860470131" ref="B201:G210" headerRowCount="0" totalsRowShown="0">
  <tableColumns count="6">
    <tableColumn id="1" xr3:uid="{7E6F0DBF-189E-4862-BFB4-4387C89C8C22}" name="Kolumna1" dataDxfId="1853">
      <calculatedColumnFormula>Kategorie!B200</calculatedColumnFormula>
    </tableColumn>
    <tableColumn id="2" xr3:uid="{9002572D-8249-4035-A2D3-559185AB1C7E}" name="Kolumna2" dataDxfId="1852" dataCellStyle="Walutowy">
      <calculatedColumnFormula>Miesiace!C199+Miesiace!J199+Miesiace!Q199+Miesiace!X199+Miesiace!AE199+Miesiace!AL199+Miesiace!AS199+Miesiace!AZ199+Miesiace!BG199+Miesiace!BN199+Miesiace!BU199+Miesiace!CB199+Miesiace!C199</calculatedColumnFormula>
    </tableColumn>
    <tableColumn id="3" xr3:uid="{2A29CF8C-3CEC-4DB3-99D8-060E58442D67}" name="Kolumna3" dataDxfId="1851" dataCellStyle="Walutowy">
      <calculatedColumnFormula>(SUM(K201:V201))</calculatedColumnFormula>
    </tableColumn>
    <tableColumn id="4" xr3:uid="{4911FE71-266A-4FBF-8866-1F11AFA99FE3}" name="Kolumna4" dataDxfId="1850">
      <calculatedColumnFormula>C201-D201</calculatedColumnFormula>
    </tableColumn>
    <tableColumn id="5" xr3:uid="{70B6B939-D223-4E72-AA32-2D919E2973A5}" name="Kolumna5" dataDxfId="1849">
      <calculatedColumnFormula>IFERROR(D201/C201,"")</calculatedColumnFormula>
    </tableColumn>
    <tableColumn id="6" xr3:uid="{41A4537A-AF10-449D-9918-81ECF3A957D3}" name="Kolumna6" dataDxfId="1848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39000000}" name="Jedzenie2" displayName="Jedzenie2" ref="B7:G16" headerRowCount="0" totalsRowShown="0" headerRowDxfId="1847" dataDxfId="1846">
  <tableColumns count="6">
    <tableColumn id="1" xr3:uid="{00000000-0010-0000-3900-000001000000}" name="Kategoria" dataDxfId="1845">
      <calculatedColumnFormula>Kategorie!B7</calculatedColumnFormula>
    </tableColumn>
    <tableColumn id="2" xr3:uid="{00000000-0010-0000-3900-000002000000}" name="0" headerRowDxfId="1844" dataDxfId="1843"/>
    <tableColumn id="3" xr3:uid="{00000000-0010-0000-3900-000003000000}" name="02" headerRowDxfId="1842" dataDxfId="1841"/>
    <tableColumn id="4" xr3:uid="{00000000-0010-0000-3900-000004000000}" name="Kolumna4" dataDxfId="1840">
      <calculatedColumnFormula>C7-D7</calculatedColumnFormula>
    </tableColumn>
    <tableColumn id="5" xr3:uid="{00000000-0010-0000-3900-000005000000}" name="Kolumna1" dataDxfId="1839">
      <calculatedColumnFormula>IFERROR(D7/C7,"")</calculatedColumnFormula>
    </tableColumn>
    <tableColumn id="6" xr3:uid="{00000000-0010-0000-3900-000006000000}" name="Kolumna2" dataDxfId="1838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3A000000}" name="Transport3" displayName="Transport3" ref="B31:G40" headerRowCount="0" totalsRowShown="0" headerRowDxfId="1837" dataDxfId="1836">
  <tableColumns count="6">
    <tableColumn id="1" xr3:uid="{00000000-0010-0000-3A00-000001000000}" name="Kolumna1" dataDxfId="1835">
      <calculatedColumnFormula>Kategorie!B31</calculatedColumnFormula>
    </tableColumn>
    <tableColumn id="2" xr3:uid="{00000000-0010-0000-3A00-000002000000}" name="Kolumna2" dataDxfId="1834"/>
    <tableColumn id="3" xr3:uid="{00000000-0010-0000-3A00-000003000000}" name="Kolumna3" dataDxfId="1833"/>
    <tableColumn id="4" xr3:uid="{00000000-0010-0000-3A00-000004000000}" name="Kolumna4" dataDxfId="1832">
      <calculatedColumnFormula>C31-D31</calculatedColumnFormula>
    </tableColumn>
    <tableColumn id="5" xr3:uid="{00000000-0010-0000-3A00-000005000000}" name="Kolumna5" dataDxfId="1831">
      <calculatedColumnFormula>IFERROR(D31/C31,"")</calculatedColumnFormula>
    </tableColumn>
    <tableColumn id="6" xr3:uid="{00000000-0010-0000-3A00-000006000000}" name="Kolumna6" dataDxfId="1830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3D000000}" name="Tabela431" displayName="Tabela431" ref="B19:G28" headerRowCount="0" totalsRowShown="0" headerRowDxfId="1829" dataDxfId="1828">
  <tableColumns count="6">
    <tableColumn id="1" xr3:uid="{00000000-0010-0000-3D00-000001000000}" name="Kolumna1" dataDxfId="1827">
      <calculatedColumnFormula>Kategorie!B19</calculatedColumnFormula>
    </tableColumn>
    <tableColumn id="2" xr3:uid="{00000000-0010-0000-3D00-000002000000}" name="Kolumna2" headerRowDxfId="1826" dataDxfId="1825"/>
    <tableColumn id="3" xr3:uid="{00000000-0010-0000-3D00-000003000000}" name="Kolumna3" headerRowDxfId="1824" dataDxfId="1823"/>
    <tableColumn id="4" xr3:uid="{00000000-0010-0000-3D00-000004000000}" name="Kolumna4" headerRowDxfId="1822" dataDxfId="1821">
      <calculatedColumnFormula>C19-D19</calculatedColumnFormula>
    </tableColumn>
    <tableColumn id="5" xr3:uid="{00000000-0010-0000-3D00-000005000000}" name="Kolumna5" headerRowDxfId="1820" dataDxfId="1819">
      <calculatedColumnFormula>IFERROR(D19/C19,"")</calculatedColumnFormula>
    </tableColumn>
    <tableColumn id="6" xr3:uid="{00000000-0010-0000-3D00-000006000000}" name="Kolumna6" headerRowDxfId="1818" dataDxfId="1817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3E000000}" name="Tabela832" displayName="Tabela832" ref="B43:G52" headerRowCount="0" totalsRowShown="0" headerRowDxfId="1816" dataDxfId="1815">
  <tableColumns count="6">
    <tableColumn id="1" xr3:uid="{00000000-0010-0000-3E00-000001000000}" name="Kolumna1" headerRowDxfId="1814" dataDxfId="1813">
      <calculatedColumnFormula>Kategorie!B43</calculatedColumnFormula>
    </tableColumn>
    <tableColumn id="2" xr3:uid="{00000000-0010-0000-3E00-000002000000}" name="Kolumna2" dataDxfId="1812"/>
    <tableColumn id="3" xr3:uid="{00000000-0010-0000-3E00-000003000000}" name="Kolumna3" dataDxfId="1811"/>
    <tableColumn id="4" xr3:uid="{00000000-0010-0000-3E00-000004000000}" name="Kolumna4" dataDxfId="1810">
      <calculatedColumnFormula>C43-D43</calculatedColumnFormula>
    </tableColumn>
    <tableColumn id="5" xr3:uid="{00000000-0010-0000-3E00-000005000000}" name="Kolumna5" dataDxfId="1809">
      <calculatedColumnFormula>IFERROR(D43/C43,"")</calculatedColumnFormula>
    </tableColumn>
    <tableColumn id="6" xr3:uid="{00000000-0010-0000-3E00-000006000000}" name="Kolumna6" dataDxfId="1808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3F000000}" name="Tabela933" displayName="Tabela933" ref="B55:G64" headerRowCount="0" totalsRowShown="0" headerRowDxfId="1807" dataDxfId="1806">
  <tableColumns count="6">
    <tableColumn id="1" xr3:uid="{00000000-0010-0000-3F00-000001000000}" name="Kolumna1" headerRowDxfId="1805" dataDxfId="1804">
      <calculatedColumnFormula>Kategorie!B55</calculatedColumnFormula>
    </tableColumn>
    <tableColumn id="2" xr3:uid="{00000000-0010-0000-3F00-000002000000}" name="Kolumna2" dataDxfId="1803"/>
    <tableColumn id="3" xr3:uid="{00000000-0010-0000-3F00-000003000000}" name="Kolumna3" dataDxfId="1802"/>
    <tableColumn id="4" xr3:uid="{00000000-0010-0000-3F00-000004000000}" name="Kolumna4" dataDxfId="1801">
      <calculatedColumnFormula>C55-D55</calculatedColumnFormula>
    </tableColumn>
    <tableColumn id="5" xr3:uid="{00000000-0010-0000-3F00-000005000000}" name="Kolumna5" dataDxfId="1800">
      <calculatedColumnFormula>IFERROR(D55/C55,"")</calculatedColumnFormula>
    </tableColumn>
    <tableColumn id="6" xr3:uid="{00000000-0010-0000-3F00-000006000000}" name="Kolumna6" dataDxfId="179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8" xr:uid="{00000000-000C-0000-FFFF-FFFF1F000000}" name="Tabela1034359" displayName="Tabela1034359" ref="B67:C76" headerRowCount="0" totalsRowShown="0">
  <tableColumns count="2">
    <tableColumn id="1" xr3:uid="{00000000-0010-0000-1F00-000001000000}" name="Kolumna1" headerRowDxfId="2246" dataDxfId="2245"/>
    <tableColumn id="2" xr3:uid="{00000000-0010-0000-1F00-000002000000}" name="Kolumna2" dataDxfId="2244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40000000}" name="Tabela1034" displayName="Tabela1034" ref="B67:G76" headerRowCount="0" totalsRowShown="0" headerRowDxfId="1798" dataDxfId="1797">
  <tableColumns count="6">
    <tableColumn id="1" xr3:uid="{00000000-0010-0000-4000-000001000000}" name="Kolumna1" headerRowDxfId="1796" dataDxfId="1795">
      <calculatedColumnFormula>Kategorie!B67</calculatedColumnFormula>
    </tableColumn>
    <tableColumn id="2" xr3:uid="{00000000-0010-0000-4000-000002000000}" name="Kolumna2" dataDxfId="1794"/>
    <tableColumn id="3" xr3:uid="{00000000-0010-0000-4000-000003000000}" name="Kolumna3" dataDxfId="1793"/>
    <tableColumn id="4" xr3:uid="{00000000-0010-0000-4000-000004000000}" name="Kolumna4" dataDxfId="1792">
      <calculatedColumnFormula>C67-D67</calculatedColumnFormula>
    </tableColumn>
    <tableColumn id="5" xr3:uid="{00000000-0010-0000-4000-000005000000}" name="Kolumna5" dataDxfId="1791">
      <calculatedColumnFormula>IFERROR(D67/C67,"")</calculatedColumnFormula>
    </tableColumn>
    <tableColumn id="6" xr3:uid="{00000000-0010-0000-4000-000006000000}" name="Kolumna6" dataDxfId="1790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41000000}" name="Tabela1135" displayName="Tabela1135" ref="B79:G88" headerRowCount="0" totalsRowShown="0" headerRowDxfId="1789" dataDxfId="1788">
  <tableColumns count="6">
    <tableColumn id="1" xr3:uid="{00000000-0010-0000-4100-000001000000}" name="Kolumna1" dataDxfId="1787">
      <calculatedColumnFormula>Kategorie!B79</calculatedColumnFormula>
    </tableColumn>
    <tableColumn id="2" xr3:uid="{00000000-0010-0000-4100-000002000000}" name="Kolumna2" dataDxfId="1786"/>
    <tableColumn id="3" xr3:uid="{00000000-0010-0000-4100-000003000000}" name="Kolumna3" dataDxfId="1785"/>
    <tableColumn id="4" xr3:uid="{00000000-0010-0000-4100-000004000000}" name="Kolumna4" dataDxfId="1784">
      <calculatedColumnFormula>C79-D79</calculatedColumnFormula>
    </tableColumn>
    <tableColumn id="5" xr3:uid="{00000000-0010-0000-4100-000005000000}" name="Kolumna5" dataDxfId="1783">
      <calculatedColumnFormula>IFERROR(D79/C79,"")</calculatedColumnFormula>
    </tableColumn>
    <tableColumn id="6" xr3:uid="{00000000-0010-0000-4100-000006000000}" name="Kolumna6" dataDxfId="1782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42000000}" name="Tabela1236" displayName="Tabela1236" ref="B91:G100" headerRowCount="0" totalsRowShown="0" headerRowDxfId="1781" dataDxfId="1780">
  <tableColumns count="6">
    <tableColumn id="1" xr3:uid="{00000000-0010-0000-4200-000001000000}" name="Kolumna1" dataDxfId="1779">
      <calculatedColumnFormula>Kategorie!B91</calculatedColumnFormula>
    </tableColumn>
    <tableColumn id="2" xr3:uid="{00000000-0010-0000-4200-000002000000}" name="Kolumna2" dataDxfId="1778"/>
    <tableColumn id="3" xr3:uid="{00000000-0010-0000-4200-000003000000}" name="Kolumna3" dataDxfId="1777"/>
    <tableColumn id="4" xr3:uid="{00000000-0010-0000-4200-000004000000}" name="Kolumna4" dataDxfId="1776">
      <calculatedColumnFormula>C91-D91</calculatedColumnFormula>
    </tableColumn>
    <tableColumn id="5" xr3:uid="{00000000-0010-0000-4200-000005000000}" name="Kolumna5" dataDxfId="1775">
      <calculatedColumnFormula>IFERROR(D91/C91,"")</calculatedColumnFormula>
    </tableColumn>
    <tableColumn id="6" xr3:uid="{00000000-0010-0000-4200-000006000000}" name="Kolumna6" dataDxfId="1774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43000000}" name="Tabela1337" displayName="Tabela1337" ref="B103:G112" headerRowCount="0" totalsRowShown="0" headerRowDxfId="1773" dataDxfId="1772">
  <tableColumns count="6">
    <tableColumn id="1" xr3:uid="{00000000-0010-0000-4300-000001000000}" name="Kolumna1" dataDxfId="1771">
      <calculatedColumnFormula>Kategorie!B103</calculatedColumnFormula>
    </tableColumn>
    <tableColumn id="2" xr3:uid="{00000000-0010-0000-4300-000002000000}" name="Kolumna2" dataDxfId="1770"/>
    <tableColumn id="3" xr3:uid="{00000000-0010-0000-4300-000003000000}" name="Kolumna3" dataDxfId="1769"/>
    <tableColumn id="4" xr3:uid="{00000000-0010-0000-4300-000004000000}" name="Kolumna4" dataDxfId="1768">
      <calculatedColumnFormula>C103-D103</calculatedColumnFormula>
    </tableColumn>
    <tableColumn id="5" xr3:uid="{00000000-0010-0000-4300-000005000000}" name="Kolumna5" dataDxfId="1767">
      <calculatedColumnFormula>IFERROR(D103/C103,"")</calculatedColumnFormula>
    </tableColumn>
    <tableColumn id="6" xr3:uid="{00000000-0010-0000-4300-000006000000}" name="Kolumna6" dataDxfId="1766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44000000}" name="Tabela1438" displayName="Tabela1438" ref="B115:G124" headerRowCount="0" totalsRowShown="0" headerRowDxfId="1765" dataDxfId="1764">
  <tableColumns count="6">
    <tableColumn id="1" xr3:uid="{00000000-0010-0000-4400-000001000000}" name="Kolumna1" dataDxfId="1763">
      <calculatedColumnFormula>Kategorie!B115</calculatedColumnFormula>
    </tableColumn>
    <tableColumn id="2" xr3:uid="{00000000-0010-0000-4400-000002000000}" name="Kolumna2" dataDxfId="1762"/>
    <tableColumn id="3" xr3:uid="{00000000-0010-0000-4400-000003000000}" name="Kolumna3" dataDxfId="1761"/>
    <tableColumn id="4" xr3:uid="{00000000-0010-0000-4400-000004000000}" name="Kolumna4" dataDxfId="1760">
      <calculatedColumnFormula>C115-D115</calculatedColumnFormula>
    </tableColumn>
    <tableColumn id="5" xr3:uid="{00000000-0010-0000-4400-000005000000}" name="Kolumna5" dataDxfId="1759">
      <calculatedColumnFormula>IFERROR(D115/C115,"")</calculatedColumnFormula>
    </tableColumn>
    <tableColumn id="6" xr3:uid="{00000000-0010-0000-4400-000006000000}" name="Kolumna6" dataDxfId="1758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45000000}" name="Tabela1539" displayName="Tabela1539" ref="B127:G136" headerRowCount="0" totalsRowShown="0" headerRowDxfId="1757" dataDxfId="1756">
  <tableColumns count="6">
    <tableColumn id="1" xr3:uid="{00000000-0010-0000-4500-000001000000}" name="Kolumna1" dataDxfId="1755">
      <calculatedColumnFormula>Kategorie!B127</calculatedColumnFormula>
    </tableColumn>
    <tableColumn id="2" xr3:uid="{00000000-0010-0000-4500-000002000000}" name="Kolumna2" dataDxfId="1754"/>
    <tableColumn id="3" xr3:uid="{00000000-0010-0000-4500-000003000000}" name="Kolumna3" dataDxfId="1753"/>
    <tableColumn id="4" xr3:uid="{00000000-0010-0000-4500-000004000000}" name="Kolumna4" dataDxfId="1752">
      <calculatedColumnFormula>C127-D127</calculatedColumnFormula>
    </tableColumn>
    <tableColumn id="5" xr3:uid="{00000000-0010-0000-4500-000005000000}" name="Kolumna5" dataDxfId="1751">
      <calculatedColumnFormula>IFERROR(D127/C127,"")</calculatedColumnFormula>
    </tableColumn>
    <tableColumn id="6" xr3:uid="{00000000-0010-0000-4500-000006000000}" name="Kolumna6" dataDxfId="1750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46000000}" name="Tabela1640" displayName="Tabela1640" ref="B139:G148" headerRowCount="0" totalsRowShown="0" headerRowDxfId="1749" dataDxfId="1748">
  <tableColumns count="6">
    <tableColumn id="1" xr3:uid="{00000000-0010-0000-4600-000001000000}" name="Kolumna1" dataDxfId="1747">
      <calculatedColumnFormula>Kategorie!B139</calculatedColumnFormula>
    </tableColumn>
    <tableColumn id="2" xr3:uid="{00000000-0010-0000-4600-000002000000}" name="Kolumna2" dataDxfId="1746"/>
    <tableColumn id="3" xr3:uid="{00000000-0010-0000-4600-000003000000}" name="Kolumna3" dataDxfId="1745"/>
    <tableColumn id="4" xr3:uid="{00000000-0010-0000-4600-000004000000}" name="Kolumna4" dataDxfId="1744">
      <calculatedColumnFormula>C139-D139</calculatedColumnFormula>
    </tableColumn>
    <tableColumn id="5" xr3:uid="{00000000-0010-0000-4600-000005000000}" name="Kolumna5" dataDxfId="1743">
      <calculatedColumnFormula>IFERROR(D139/C139,"")</calculatedColumnFormula>
    </tableColumn>
    <tableColumn id="6" xr3:uid="{00000000-0010-0000-4600-000006000000}" name="Kolumna6" dataDxfId="1742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52000000}" name="Tabela164058" displayName="Tabela164058" ref="B151:G160" headerRowCount="0" totalsRowShown="0" headerRowDxfId="1741" dataDxfId="1740">
  <tableColumns count="6">
    <tableColumn id="1" xr3:uid="{00000000-0010-0000-5200-000001000000}" name="Kolumna1" dataDxfId="1739">
      <calculatedColumnFormula>Kategorie!B151</calculatedColumnFormula>
    </tableColumn>
    <tableColumn id="2" xr3:uid="{00000000-0010-0000-5200-000002000000}" name="Kolumna2" dataDxfId="1738"/>
    <tableColumn id="3" xr3:uid="{00000000-0010-0000-5200-000003000000}" name="Kolumna3" dataDxfId="1737"/>
    <tableColumn id="4" xr3:uid="{00000000-0010-0000-5200-000004000000}" name="Kolumna4" dataDxfId="1736">
      <calculatedColumnFormula>C151-D151</calculatedColumnFormula>
    </tableColumn>
    <tableColumn id="5" xr3:uid="{00000000-0010-0000-5200-000005000000}" name="Kolumna5" dataDxfId="1735">
      <calculatedColumnFormula>IFERROR(D151/C151,"")</calculatedColumnFormula>
    </tableColumn>
    <tableColumn id="6" xr3:uid="{00000000-0010-0000-5200-000006000000}" name="Kolumna6" dataDxfId="1734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54000000}" name="Tabela16405860" displayName="Tabela16405860" ref="B163:G172" headerRowCount="0" totalsRowShown="0" headerRowDxfId="1733" dataDxfId="1732">
  <tableColumns count="6">
    <tableColumn id="1" xr3:uid="{00000000-0010-0000-5400-000001000000}" name="Kolumna1" dataDxfId="1731">
      <calculatedColumnFormula>Kategorie!B163</calculatedColumnFormula>
    </tableColumn>
    <tableColumn id="2" xr3:uid="{00000000-0010-0000-5400-000002000000}" name="Kolumna2" dataDxfId="1730"/>
    <tableColumn id="3" xr3:uid="{00000000-0010-0000-5400-000003000000}" name="Kolumna3" dataDxfId="1729"/>
    <tableColumn id="4" xr3:uid="{00000000-0010-0000-5400-000004000000}" name="Kolumna4" dataDxfId="1728">
      <calculatedColumnFormula>C163-D163</calculatedColumnFormula>
    </tableColumn>
    <tableColumn id="5" xr3:uid="{00000000-0010-0000-5400-000005000000}" name="Kolumna5" dataDxfId="1727">
      <calculatedColumnFormula>IFERROR(D163/C163,"")</calculatedColumnFormula>
    </tableColumn>
    <tableColumn id="6" xr3:uid="{00000000-0010-0000-5400-000006000000}" name="Kolumna6" dataDxfId="1726"/>
  </tableColumns>
  <tableStyleInfo name="TableStyleLight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55000000}" name="Tabela1640586061" displayName="Tabela1640586061" ref="B175:G184" headerRowCount="0" totalsRowShown="0" headerRowDxfId="1725" dataDxfId="1724">
  <tableColumns count="6">
    <tableColumn id="1" xr3:uid="{00000000-0010-0000-5500-000001000000}" name="Kolumna1" dataDxfId="1723">
      <calculatedColumnFormula>Kategorie!B175</calculatedColumnFormula>
    </tableColumn>
    <tableColumn id="2" xr3:uid="{00000000-0010-0000-5500-000002000000}" name="Kolumna2" dataDxfId="1722"/>
    <tableColumn id="3" xr3:uid="{00000000-0010-0000-5500-000003000000}" name="Kolumna3" dataDxfId="1721"/>
    <tableColumn id="4" xr3:uid="{00000000-0010-0000-5500-000004000000}" name="Kolumna4" dataDxfId="1720">
      <calculatedColumnFormula>C175-D175</calculatedColumnFormula>
    </tableColumn>
    <tableColumn id="5" xr3:uid="{00000000-0010-0000-5500-000005000000}" name="Kolumna5" dataDxfId="1719">
      <calculatedColumnFormula>IFERROR(D175/C175,"")</calculatedColumnFormula>
    </tableColumn>
    <tableColumn id="6" xr3:uid="{00000000-0010-0000-5500-000006000000}" name="Kolumna6" dataDxfId="171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9" xr:uid="{00000000-000C-0000-FFFF-FFFF20000000}" name="Tabela1135360" displayName="Tabela1135360" ref="B79:C88" headerRowCount="0" totalsRowShown="0">
  <tableColumns count="2">
    <tableColumn id="1" xr3:uid="{00000000-0010-0000-2000-000001000000}" name="Kolumna1" dataDxfId="2243"/>
    <tableColumn id="2" xr3:uid="{00000000-0010-0000-2000-000002000000}" name="Kolumna2" dataDxfId="2242"/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8F707F-D3F5-43DA-BFE6-B0910FE9C870}" name="Tabela164058606115" displayName="Tabela164058606115" ref="B187:G196" headerRowCount="0" totalsRowShown="0" headerRowDxfId="1717" dataDxfId="1716">
  <tableColumns count="6">
    <tableColumn id="1" xr3:uid="{D8158EB6-4B71-45B8-A459-03C5FF3EE69B}" name="Kolumna1" dataDxfId="1715">
      <calculatedColumnFormula>Kategorie!B188</calculatedColumnFormula>
    </tableColumn>
    <tableColumn id="2" xr3:uid="{3008A87E-E770-41BD-BEA1-FE99D5D2BB4F}" name="Kolumna2" dataDxfId="1714"/>
    <tableColumn id="3" xr3:uid="{31F413D2-7C8F-4D5B-96B4-158ADF4E4D49}" name="Kolumna3" dataDxfId="1713"/>
    <tableColumn id="4" xr3:uid="{6CF76AE2-0FB9-4EB6-BBAA-D62619E1AA6D}" name="Kolumna4" dataDxfId="1712">
      <calculatedColumnFormula>C187-D187</calculatedColumnFormula>
    </tableColumn>
    <tableColumn id="5" xr3:uid="{A436D14E-7A56-4CC8-B1CA-50EB81536E1F}" name="Kolumna5" dataDxfId="1711">
      <calculatedColumnFormula>IFERROR(D187/C187,"")</calculatedColumnFormula>
    </tableColumn>
    <tableColumn id="6" xr3:uid="{5DB0AFC8-80DF-4DFB-BC6A-2A01030BF918}" name="Kolumna6" dataDxfId="1710"/>
  </tableColumns>
  <tableStyleInfo name="TableStyleLight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4F5245B-94DE-4C77-8F43-619C3BF6DA25}" name="Tabela164058606117" displayName="Tabela164058606117" ref="B199:G208" headerRowCount="0" totalsRowShown="0" headerRowDxfId="1709" dataDxfId="1708">
  <tableColumns count="6">
    <tableColumn id="1" xr3:uid="{A11AB579-598B-40B6-8F00-E8EE93B53A36}" name="Kolumna1" dataDxfId="1707">
      <calculatedColumnFormula>Kategorie!B200</calculatedColumnFormula>
    </tableColumn>
    <tableColumn id="2" xr3:uid="{E37AF1DB-DDF6-4AC4-B7F7-C156274836D5}" name="Kolumna2" dataDxfId="1706"/>
    <tableColumn id="3" xr3:uid="{7D7A207A-2A76-441B-92F8-ED1D9B6DEFBE}" name="Kolumna3" dataDxfId="1705"/>
    <tableColumn id="4" xr3:uid="{207751E1-5401-4BD5-AE0F-1E9CCC16D965}" name="Kolumna4" dataDxfId="1704">
      <calculatedColumnFormula>C199-D199</calculatedColumnFormula>
    </tableColumn>
    <tableColumn id="5" xr3:uid="{A87668B8-0EA7-467A-BB90-0EEF96465CD0}" name="Kolumna5" dataDxfId="1703">
      <calculatedColumnFormula>IFERROR(D199/C199,"")</calculatedColumnFormula>
    </tableColumn>
    <tableColumn id="6" xr3:uid="{1CED96B0-356A-451B-ACDC-0372F0D52411}" name="Kolumna6" dataDxfId="1702"/>
  </tableColumns>
  <tableStyleInfo name="TableStyleLight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7ED7BA7-E6BC-456A-9E56-366483934E7F}" name="Tabela164058606120" displayName="Tabela164058606120" ref="B211:G220" headerRowCount="0" totalsRowShown="0" headerRowDxfId="1701" dataDxfId="1700">
  <tableColumns count="6">
    <tableColumn id="1" xr3:uid="{B66EE770-5BC5-4D7B-B73C-93CB6D85B9AD}" name="Kolumna1" dataDxfId="1699">
      <calculatedColumnFormula>Kategorie!B212</calculatedColumnFormula>
    </tableColumn>
    <tableColumn id="2" xr3:uid="{FEAA1BD5-EBBF-4CE1-9C1E-B9B3488728C1}" name="Kolumna2" dataDxfId="1698"/>
    <tableColumn id="3" xr3:uid="{ACE454D6-B9EE-417C-A6C7-1E094F60590F}" name="Kolumna3" dataDxfId="1697"/>
    <tableColumn id="4" xr3:uid="{C0FF216A-6EEA-494D-AA2E-9FCFA6416509}" name="Kolumna4" dataDxfId="1696">
      <calculatedColumnFormula>C211-D211</calculatedColumnFormula>
    </tableColumn>
    <tableColumn id="5" xr3:uid="{0B664BBE-4EA6-4A29-93C8-62AAAD3BFA57}" name="Kolumna5" dataDxfId="1695">
      <calculatedColumnFormula>IFERROR(D211/C211,"")</calculatedColumnFormula>
    </tableColumn>
    <tableColumn id="6" xr3:uid="{CE73107C-D2E4-489A-83F6-68A2A4EE8008}" name="Kolumna6" dataDxfId="1694"/>
  </tableColumns>
  <tableStyleInfo name="TableStyleLight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6" xr:uid="{21D9434A-096D-47E0-9AE7-EF3911168FF7}" name="Jedzenie2507" displayName="Jedzenie2507" ref="I7:N16" headerRowCount="0" totalsRowShown="0" headerRowDxfId="1693" dataDxfId="1692">
  <tableColumns count="6">
    <tableColumn id="1" xr3:uid="{DAA3E836-A78B-48CD-B8DF-83DF7B541F9B}" name="Kategoria" dataDxfId="34">
      <calculatedColumnFormula>Kategorie!I7</calculatedColumnFormula>
    </tableColumn>
    <tableColumn id="2" xr3:uid="{90138E0C-38AC-49E9-8E4A-8F7A39B56789}" name="0" headerRowDxfId="1691" dataDxfId="35"/>
    <tableColumn id="3" xr3:uid="{20A461C2-496B-4E47-A837-5D828DB2EC40}" name="02" headerRowDxfId="1690" dataDxfId="1689"/>
    <tableColumn id="4" xr3:uid="{7047C8F0-89B9-4AB6-9F99-9F8E65612F72}" name="Kolumna4" dataDxfId="1688">
      <calculatedColumnFormula>J7-K7</calculatedColumnFormula>
    </tableColumn>
    <tableColumn id="5" xr3:uid="{F3637622-D11A-4310-BD3C-7DD7B4C5773F}" name="Kolumna1" dataDxfId="1687">
      <calculatedColumnFormula>IFERROR(K7/J7,"")</calculatedColumnFormula>
    </tableColumn>
    <tableColumn id="6" xr3:uid="{C8998C3F-C511-4482-8FDD-554BC03A4A6A}" name="Kolumna2" dataDxfId="1686"/>
  </tableColumns>
  <tableStyleInfo name="TableStyleLight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7" xr:uid="{6B194447-036E-42E6-AA62-679CD5273FFB}" name="Transport3508" displayName="Transport3508" ref="I31:N40" headerRowCount="0" totalsRowShown="0" headerRowDxfId="1685" dataDxfId="1684">
  <tableColumns count="6">
    <tableColumn id="1" xr3:uid="{D96CA276-1F60-4BFD-8C56-0352596DF68A}" name="Kolumna1" dataDxfId="32">
      <calculatedColumnFormula>Kategorie!B31</calculatedColumnFormula>
    </tableColumn>
    <tableColumn id="2" xr3:uid="{2D8C9384-9EF4-49C9-8523-DB007F128273}" name="Kolumna2" dataDxfId="33"/>
    <tableColumn id="3" xr3:uid="{7B9BAAFA-DD0F-45BE-BAF9-0BC15C3C5C2F}" name="Kolumna3" dataDxfId="1683"/>
    <tableColumn id="4" xr3:uid="{AF9536F9-77FB-4985-B679-85482ECE0367}" name="Kolumna4" dataDxfId="1682">
      <calculatedColumnFormula>J31-K31</calculatedColumnFormula>
    </tableColumn>
    <tableColumn id="5" xr3:uid="{27EB6140-9DCE-4398-B3B0-A2A80D814F7B}" name="Kolumna5" dataDxfId="1681">
      <calculatedColumnFormula>IFERROR(K31/J31,"")</calculatedColumnFormula>
    </tableColumn>
    <tableColumn id="6" xr3:uid="{601A0EEB-BF46-4C6A-BC89-38D0F1B761A4}" name="Kolumna6" dataDxfId="1680"/>
  </tableColumns>
  <tableStyleInfo name="TableStyleLight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8" xr:uid="{022F6A14-DF0E-42E0-AF0C-E161087DF2BA}" name="Tabela431509" displayName="Tabela431509" ref="I19:N28" headerRowCount="0" totalsRowShown="0" headerRowDxfId="1679" dataDxfId="1678">
  <tableColumns count="6">
    <tableColumn id="1" xr3:uid="{3CF6ABDC-BE46-4B1A-93C0-88D15CE7E832}" name="Kolumna1" dataDxfId="30">
      <calculatedColumnFormula>Kategorie!B19</calculatedColumnFormula>
    </tableColumn>
    <tableColumn id="2" xr3:uid="{FDB7FCC4-64C7-4453-B776-0931EDEB11BE}" name="Kolumna2" headerRowDxfId="1677" dataDxfId="31"/>
    <tableColumn id="3" xr3:uid="{5A1C4A7E-93C4-4623-B7E5-0644FB61F8AD}" name="Kolumna3" headerRowDxfId="1676" dataDxfId="1675"/>
    <tableColumn id="4" xr3:uid="{854A61EC-7709-435E-B4C9-BC31621D2692}" name="Kolumna4" headerRowDxfId="1674" dataDxfId="1673">
      <calculatedColumnFormula>J19-K19</calculatedColumnFormula>
    </tableColumn>
    <tableColumn id="5" xr3:uid="{6538814B-D323-4B91-9BE2-7AFB0E823849}" name="Kolumna5" headerRowDxfId="1672" dataDxfId="1671">
      <calculatedColumnFormula>IFERROR(K19/J19,"")</calculatedColumnFormula>
    </tableColumn>
    <tableColumn id="6" xr3:uid="{9715FF75-2FD4-490E-A0F4-651B9B8294BC}" name="Kolumna6" headerRowDxfId="1670" dataDxfId="1669"/>
  </tableColumns>
  <tableStyleInfo name="TableStyleLight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9" xr:uid="{E49C7629-E39C-4322-A63A-74D9704F3D1D}" name="Tabela832510" displayName="Tabela832510" ref="I43:N52" headerRowCount="0" totalsRowShown="0" headerRowDxfId="1668" dataDxfId="1667">
  <tableColumns count="6">
    <tableColumn id="1" xr3:uid="{3F2C4301-82BA-4762-ABE5-EA8C4B4F36C7}" name="Kolumna1" headerRowDxfId="1666" dataDxfId="28">
      <calculatedColumnFormula>Kategorie!B43</calculatedColumnFormula>
    </tableColumn>
    <tableColumn id="2" xr3:uid="{DAD3A221-79FD-444E-A231-D3291260A682}" name="Kolumna2" dataDxfId="29"/>
    <tableColumn id="3" xr3:uid="{E05395A8-CD7F-4261-8269-4A1107EF8578}" name="Kolumna3" dataDxfId="1665"/>
    <tableColumn id="4" xr3:uid="{337D99A9-014A-4768-8BAF-32265E403D15}" name="Kolumna4" dataDxfId="1664">
      <calculatedColumnFormula>J43-K43</calculatedColumnFormula>
    </tableColumn>
    <tableColumn id="5" xr3:uid="{5AAA1145-42AC-4DAB-AE23-BF5356AD6D7B}" name="Kolumna5" dataDxfId="1663">
      <calculatedColumnFormula>IFERROR(K43/J43,"")</calculatedColumnFormula>
    </tableColumn>
    <tableColumn id="6" xr3:uid="{067D03CF-ED4A-4465-8DB3-6F304132A7D2}" name="Kolumna6" dataDxfId="1662"/>
  </tableColumns>
  <tableStyleInfo name="TableStyleLight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0" xr:uid="{B140EE7B-E944-4446-9E5D-CB71F11B25D8}" name="Tabela933511" displayName="Tabela933511" ref="I55:N64" headerRowCount="0" totalsRowShown="0" headerRowDxfId="1661" dataDxfId="1660">
  <tableColumns count="6">
    <tableColumn id="1" xr3:uid="{C97B1FFC-1D83-47A6-BB8B-73EB79EBD79E}" name="Kolumna1" headerRowDxfId="1659" dataDxfId="26">
      <calculatedColumnFormula>Kategorie!B55</calculatedColumnFormula>
    </tableColumn>
    <tableColumn id="2" xr3:uid="{345CD8CF-7A69-4DC9-A610-AA5E4AB647C0}" name="Kolumna2" dataDxfId="27"/>
    <tableColumn id="3" xr3:uid="{5C4BE62A-E3F6-497F-87D0-F31307AB9CBE}" name="Kolumna3" dataDxfId="1658"/>
    <tableColumn id="4" xr3:uid="{F7B747B1-C161-4A65-84F5-43923180BED7}" name="Kolumna4" dataDxfId="1657">
      <calculatedColumnFormula>J55-K55</calculatedColumnFormula>
    </tableColumn>
    <tableColumn id="5" xr3:uid="{D24C8897-6058-4D38-B66F-3B4211695226}" name="Kolumna5" dataDxfId="1656">
      <calculatedColumnFormula>IFERROR(K55/J55,"")</calculatedColumnFormula>
    </tableColumn>
    <tableColumn id="6" xr3:uid="{40773755-53CF-4C3B-8E17-72FD8066B21C}" name="Kolumna6" dataDxfId="1655"/>
  </tableColumns>
  <tableStyleInfo name="TableStyleLight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1" xr:uid="{3E748AC8-F1D6-4E22-B7A3-B93692DCF51E}" name="Tabela1034512" displayName="Tabela1034512" ref="I67:N76" headerRowCount="0" totalsRowShown="0" headerRowDxfId="1654" dataDxfId="1653">
  <tableColumns count="6">
    <tableColumn id="1" xr3:uid="{548CB75C-8198-478A-AAE8-C9DF1B1FB058}" name="Kolumna1" headerRowDxfId="1652" dataDxfId="24">
      <calculatedColumnFormula>Kategorie!B67</calculatedColumnFormula>
    </tableColumn>
    <tableColumn id="2" xr3:uid="{2986A9FC-200F-4A1E-A5FD-7D23299C81BC}" name="Kolumna2" dataDxfId="25"/>
    <tableColumn id="3" xr3:uid="{1D539C05-A61B-4A00-8052-39C86A8BD332}" name="Kolumna3" dataDxfId="1651"/>
    <tableColumn id="4" xr3:uid="{5441B204-41DB-4553-A0EB-BA954668DC22}" name="Kolumna4" dataDxfId="1650">
      <calculatedColumnFormula>J67-K67</calculatedColumnFormula>
    </tableColumn>
    <tableColumn id="5" xr3:uid="{CEA5009B-8499-46D2-A9F6-C6656041FA7A}" name="Kolumna5" dataDxfId="1649">
      <calculatedColumnFormula>IFERROR(K67/J67,"")</calculatedColumnFormula>
    </tableColumn>
    <tableColumn id="6" xr3:uid="{2049CD72-CA4F-4537-B1BD-7EEE9C9BA016}" name="Kolumna6" dataDxfId="1648"/>
  </tableColumns>
  <tableStyleInfo name="TableStyleLight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2" xr:uid="{F75CD5C0-6800-4522-BB25-050E83169B94}" name="Tabela1135513" displayName="Tabela1135513" ref="I79:N88" headerRowCount="0" totalsRowShown="0" headerRowDxfId="1647" dataDxfId="1646">
  <tableColumns count="6">
    <tableColumn id="1" xr3:uid="{18DA8870-6456-41AE-BA51-40B68512592C}" name="Kolumna1" dataDxfId="22">
      <calculatedColumnFormula>Kategorie!B79</calculatedColumnFormula>
    </tableColumn>
    <tableColumn id="2" xr3:uid="{E2A72D62-EC7A-4C65-8C6D-570736FA3CE3}" name="Kolumna2" dataDxfId="23"/>
    <tableColumn id="3" xr3:uid="{A26B00C5-860F-4A6A-8F5E-823B1B9C190E}" name="Kolumna3" dataDxfId="1645"/>
    <tableColumn id="4" xr3:uid="{DFEB8CAC-E1EE-4E74-8765-EF9CD9F2EC78}" name="Kolumna4" dataDxfId="1644">
      <calculatedColumnFormula>J79-K79</calculatedColumnFormula>
    </tableColumn>
    <tableColumn id="5" xr3:uid="{46D156BE-1CFC-4375-85DB-483FAACF8D56}" name="Kolumna5" dataDxfId="1643">
      <calculatedColumnFormula>IFERROR(K79/J79,"")</calculatedColumnFormula>
    </tableColumn>
    <tableColumn id="6" xr3:uid="{2662C61E-96DF-4112-9A8A-A4B7D7561951}" name="Kolumna6" dataDxfId="164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0" xr:uid="{00000000-000C-0000-FFFF-FFFF21000000}" name="Tabela1236361" displayName="Tabela1236361" ref="B91:C100" headerRowCount="0" totalsRowShown="0">
  <tableColumns count="2">
    <tableColumn id="1" xr3:uid="{00000000-0010-0000-2100-000001000000}" name="Kolumna1" dataDxfId="2241"/>
    <tableColumn id="2" xr3:uid="{00000000-0010-0000-2100-000002000000}" name="Kolumna2" dataDxfId="2240"/>
  </tableColumns>
  <tableStyleInfo name="TableStyleLight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3" xr:uid="{05AEF8AE-48C2-4CFC-B163-A43572E8503A}" name="Tabela1236514" displayName="Tabela1236514" ref="I91:N100" headerRowCount="0" totalsRowShown="0" headerRowDxfId="1641" dataDxfId="1640">
  <tableColumns count="6">
    <tableColumn id="1" xr3:uid="{E2DBF960-B656-4958-88E4-42A851382FBF}" name="Kolumna1" dataDxfId="20">
      <calculatedColumnFormula>Kategorie!B91</calculatedColumnFormula>
    </tableColumn>
    <tableColumn id="2" xr3:uid="{CE617E33-0CAE-4B51-911F-80DAF7F99B85}" name="Kolumna2" dataDxfId="21"/>
    <tableColumn id="3" xr3:uid="{AB7A1DCA-0B64-469C-8859-315BC9E4246A}" name="Kolumna3" dataDxfId="1639"/>
    <tableColumn id="4" xr3:uid="{D1F410D3-5E1D-4D4C-A0C8-8108F0D1D5DD}" name="Kolumna4" dataDxfId="1638">
      <calculatedColumnFormula>J91-K91</calculatedColumnFormula>
    </tableColumn>
    <tableColumn id="5" xr3:uid="{76C0946B-6C86-4947-9DD2-B1313009ED71}" name="Kolumna5" dataDxfId="1637">
      <calculatedColumnFormula>IFERROR(K91/J91,"")</calculatedColumnFormula>
    </tableColumn>
    <tableColumn id="6" xr3:uid="{E6DBF47B-60C7-4819-861E-2B534C31A888}" name="Kolumna6" dataDxfId="1636"/>
  </tableColumns>
  <tableStyleInfo name="TableStyleLight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4" xr:uid="{993206C3-9177-4E8D-9FB8-00ACC733574A}" name="Tabela1337515" displayName="Tabela1337515" ref="I103:N112" headerRowCount="0" totalsRowShown="0" headerRowDxfId="1635" dataDxfId="1634">
  <tableColumns count="6">
    <tableColumn id="1" xr3:uid="{183C3B98-79B0-446C-870F-2892DF1B5EAF}" name="Kolumna1" dataDxfId="18">
      <calculatedColumnFormula>Kategorie!B103</calculatedColumnFormula>
    </tableColumn>
    <tableColumn id="2" xr3:uid="{732235F1-4901-4BD5-8BB3-022D5C843F33}" name="Kolumna2" dataDxfId="19"/>
    <tableColumn id="3" xr3:uid="{614CCFD6-532C-482D-9603-41B1F2E0B024}" name="Kolumna3" dataDxfId="1633"/>
    <tableColumn id="4" xr3:uid="{79436408-69B6-46D7-B821-8A9F6980675D}" name="Kolumna4" dataDxfId="1632">
      <calculatedColumnFormula>J103-K103</calculatedColumnFormula>
    </tableColumn>
    <tableColumn id="5" xr3:uid="{B3269ADD-E93A-4920-B75D-5E4BB6EEB219}" name="Kolumna5" dataDxfId="1631">
      <calculatedColumnFormula>IFERROR(K103/J103,"")</calculatedColumnFormula>
    </tableColumn>
    <tableColumn id="6" xr3:uid="{D89459C2-DFBE-433E-BAB7-3B554795F0ED}" name="Kolumna6" dataDxfId="1630"/>
  </tableColumns>
  <tableStyleInfo name="TableStyleLight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5" xr:uid="{A79141A8-8B99-4159-9DBB-1C101B9B29B4}" name="Tabela1438516" displayName="Tabela1438516" ref="I115:N124" headerRowCount="0" totalsRowShown="0" headerRowDxfId="1629" dataDxfId="1628">
  <tableColumns count="6">
    <tableColumn id="1" xr3:uid="{1CB99BF6-66DB-4E20-8434-D4408B47B1A8}" name="Kolumna1" dataDxfId="16">
      <calculatedColumnFormula>Kategorie!B115</calculatedColumnFormula>
    </tableColumn>
    <tableColumn id="2" xr3:uid="{B13FE860-6797-4591-9CA6-AC956CF64129}" name="Kolumna2" dataDxfId="17"/>
    <tableColumn id="3" xr3:uid="{0C3DE539-90AF-4CD0-987B-063EABA02E3C}" name="Kolumna3" dataDxfId="1627"/>
    <tableColumn id="4" xr3:uid="{1FBB2E8D-B7A1-4984-8260-9AF8F87F3880}" name="Kolumna4" dataDxfId="1626">
      <calculatedColumnFormula>J115-K115</calculatedColumnFormula>
    </tableColumn>
    <tableColumn id="5" xr3:uid="{658C1A1D-1DBA-40ED-9CD2-B350141A0EB7}" name="Kolumna5" dataDxfId="1625">
      <calculatedColumnFormula>IFERROR(K115/J115,"")</calculatedColumnFormula>
    </tableColumn>
    <tableColumn id="6" xr3:uid="{8B115F41-AC5B-4CFF-88AA-46B5D798C6AB}" name="Kolumna6" dataDxfId="1624"/>
  </tableColumns>
  <tableStyleInfo name="TableStyleLight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6" xr:uid="{C8EF226F-4B56-4B94-8A07-E0C315C1B002}" name="Tabela1539517" displayName="Tabela1539517" ref="I127:N136" headerRowCount="0" totalsRowShown="0" headerRowDxfId="1623" dataDxfId="1622">
  <tableColumns count="6">
    <tableColumn id="1" xr3:uid="{5AE8F5A3-CC1D-4036-966C-61D582CDAD73}" name="Kolumna1" dataDxfId="14">
      <calculatedColumnFormula>Kategorie!B127</calculatedColumnFormula>
    </tableColumn>
    <tableColumn id="2" xr3:uid="{98BD6360-E361-427C-B19A-0AB517BC55DF}" name="Kolumna2" dataDxfId="15"/>
    <tableColumn id="3" xr3:uid="{9705F377-F9D3-4E40-AB2A-467B80243742}" name="Kolumna3" dataDxfId="1621"/>
    <tableColumn id="4" xr3:uid="{1AFDE376-2C05-4D02-87F3-1ED462EA11B9}" name="Kolumna4" dataDxfId="1620">
      <calculatedColumnFormula>J127-K127</calculatedColumnFormula>
    </tableColumn>
    <tableColumn id="5" xr3:uid="{A869874C-D806-4C5C-8355-17A3074C333B}" name="Kolumna5" dataDxfId="1619">
      <calculatedColumnFormula>IFERROR(K127/J127,"")</calculatedColumnFormula>
    </tableColumn>
    <tableColumn id="6" xr3:uid="{381F5EC0-7254-4F40-865B-C7BBAD7826E6}" name="Kolumna6" dataDxfId="1618"/>
  </tableColumns>
  <tableStyleInfo name="TableStyleLight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7" xr:uid="{2A7F4F94-2887-41C9-82E1-5A42497CBD2E}" name="Tabela1640518" displayName="Tabela1640518" ref="I139:N148" headerRowCount="0" totalsRowShown="0" headerRowDxfId="1617" dataDxfId="1616">
  <tableColumns count="6">
    <tableColumn id="1" xr3:uid="{7B6CBF76-CB53-42AA-9CD0-B5652C89814A}" name="Kolumna1" dataDxfId="12">
      <calculatedColumnFormula>Kategorie!B139</calculatedColumnFormula>
    </tableColumn>
    <tableColumn id="2" xr3:uid="{ADCBA159-40E3-4DDC-9427-748C435A6EE1}" name="Kolumna2" dataDxfId="13"/>
    <tableColumn id="3" xr3:uid="{CA778972-42B4-44E5-B8F9-48C6CB6315AA}" name="Kolumna3" dataDxfId="1615"/>
    <tableColumn id="4" xr3:uid="{8C3D776E-9E24-4D68-97D4-10091643EC26}" name="Kolumna4" dataDxfId="1614">
      <calculatedColumnFormula>J139-K139</calculatedColumnFormula>
    </tableColumn>
    <tableColumn id="5" xr3:uid="{66B4896F-289E-47E3-BB12-D3FCF4642A9A}" name="Kolumna5" dataDxfId="1613">
      <calculatedColumnFormula>IFERROR(K139/J139,"")</calculatedColumnFormula>
    </tableColumn>
    <tableColumn id="6" xr3:uid="{6ABA18F6-4011-459C-863B-453DE02B6204}" name="Kolumna6" dataDxfId="1612"/>
  </tableColumns>
  <tableStyleInfo name="TableStyleLight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8" xr:uid="{5810CFD8-1EB7-4476-8FD0-1682AF79771E}" name="Tabela164058519" displayName="Tabela164058519" ref="I151:N160" headerRowCount="0" totalsRowShown="0" headerRowDxfId="1611" dataDxfId="1610">
  <tableColumns count="6">
    <tableColumn id="1" xr3:uid="{95A7A1E4-036E-4CA0-9618-3978CE8E5503}" name="Kolumna1" dataDxfId="10">
      <calculatedColumnFormula>Kategorie!B151</calculatedColumnFormula>
    </tableColumn>
    <tableColumn id="2" xr3:uid="{CE6671C8-0442-40B9-BFB5-CF0211888421}" name="Kolumna2" dataDxfId="11"/>
    <tableColumn id="3" xr3:uid="{E53054F8-D38B-4592-8FF3-093AE8D6761F}" name="Kolumna3" dataDxfId="1609"/>
    <tableColumn id="4" xr3:uid="{5FDA8D27-AA35-4586-BC98-927FC437D03A}" name="Kolumna4" dataDxfId="1608">
      <calculatedColumnFormula>J151-K151</calculatedColumnFormula>
    </tableColumn>
    <tableColumn id="5" xr3:uid="{3603BF92-70D0-401A-A70F-38C4AF0712D7}" name="Kolumna5" dataDxfId="1607">
      <calculatedColumnFormula>IFERROR(K151/J151,"")</calculatedColumnFormula>
    </tableColumn>
    <tableColumn id="6" xr3:uid="{3646862A-3EFE-445E-B82A-43D9F0CBAAC2}" name="Kolumna6" dataDxfId="1606"/>
  </tableColumns>
  <tableStyleInfo name="TableStyleLight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9" xr:uid="{33A747B4-133C-4E01-ADF2-773DFFCE19DE}" name="Tabela16405860520" displayName="Tabela16405860520" ref="I163:N172" headerRowCount="0" totalsRowShown="0" headerRowDxfId="1605" dataDxfId="1604">
  <tableColumns count="6">
    <tableColumn id="1" xr3:uid="{137A0CE4-DF40-4647-A25E-D9D00BF0B8A2}" name="Kolumna1" dataDxfId="8">
      <calculatedColumnFormula>Kategorie!B163</calculatedColumnFormula>
    </tableColumn>
    <tableColumn id="2" xr3:uid="{5C16B71A-B0BE-44E1-91AD-DEF9E23EAAF9}" name="Kolumna2" dataDxfId="9"/>
    <tableColumn id="3" xr3:uid="{E072049D-98A8-4FC7-BFF4-2F0319758B0A}" name="Kolumna3" dataDxfId="1603"/>
    <tableColumn id="4" xr3:uid="{C226AB4A-0306-40C8-A10E-5F0D7D7ABB03}" name="Kolumna4" dataDxfId="1602">
      <calculatedColumnFormula>J163-K163</calculatedColumnFormula>
    </tableColumn>
    <tableColumn id="5" xr3:uid="{0DB12006-0C13-4C6E-8FF7-0D9CC00868DD}" name="Kolumna5" dataDxfId="1601">
      <calculatedColumnFormula>IFERROR(K163/J163,"")</calculatedColumnFormula>
    </tableColumn>
    <tableColumn id="6" xr3:uid="{F0CC0BD6-D237-46E9-86F6-87EC3C9CD0F0}" name="Kolumna6" dataDxfId="1600"/>
  </tableColumns>
  <tableStyleInfo name="TableStyleLight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0" xr:uid="{1D2DED17-1200-4828-8F0B-0FB7772DAFE7}" name="Tabela1640586061521" displayName="Tabela1640586061521" ref="I175:N184" headerRowCount="0" totalsRowShown="0" headerRowDxfId="1599" dataDxfId="1598">
  <tableColumns count="6">
    <tableColumn id="1" xr3:uid="{66013CCF-AC74-4A29-A590-018A4C149C72}" name="Kolumna1" dataDxfId="6">
      <calculatedColumnFormula>Kategorie!B175</calculatedColumnFormula>
    </tableColumn>
    <tableColumn id="2" xr3:uid="{6C29D07F-F356-4792-9C71-71CB308F125D}" name="Kolumna2" dataDxfId="7"/>
    <tableColumn id="3" xr3:uid="{274533C5-D78A-49ED-B1C3-E1A80896D210}" name="Kolumna3" dataDxfId="1597"/>
    <tableColumn id="4" xr3:uid="{CEEBB02D-92AB-46F8-8487-B2A0E915B324}" name="Kolumna4" dataDxfId="1596">
      <calculatedColumnFormula>J175-K175</calculatedColumnFormula>
    </tableColumn>
    <tableColumn id="5" xr3:uid="{3F6877E7-339D-4A61-8F51-E7E267853008}" name="Kolumna5" dataDxfId="1595">
      <calculatedColumnFormula>IFERROR(K175/J175,"")</calculatedColumnFormula>
    </tableColumn>
    <tableColumn id="6" xr3:uid="{4BEC77C0-BDDD-4992-9796-C64202832B26}" name="Kolumna6" dataDxfId="1594"/>
  </tableColumns>
  <tableStyleInfo name="TableStyleLight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1" xr:uid="{EAAD9BEC-CA4E-44B1-9FB8-91712EBC46D4}" name="Tabela164058606115522" displayName="Tabela164058606115522" ref="I187:N196" headerRowCount="0" totalsRowShown="0" headerRowDxfId="1593" dataDxfId="1592">
  <tableColumns count="6">
    <tableColumn id="1" xr3:uid="{B361B5C4-986F-446D-B764-A566180D1C9F}" name="Kolumna1" dataDxfId="4">
      <calculatedColumnFormula>Kategorie!B188</calculatedColumnFormula>
    </tableColumn>
    <tableColumn id="2" xr3:uid="{5514E297-BA19-4DEB-8EBF-83F42BE125D6}" name="Kolumna2" dataDxfId="5"/>
    <tableColumn id="3" xr3:uid="{06A0101B-4541-4180-A7B3-5833A1EA1E92}" name="Kolumna3" dataDxfId="1591"/>
    <tableColumn id="4" xr3:uid="{2597A285-5BAE-4F96-AF27-90A47CB728B6}" name="Kolumna4" dataDxfId="1590">
      <calculatedColumnFormula>J187-K187</calculatedColumnFormula>
    </tableColumn>
    <tableColumn id="5" xr3:uid="{D71A39AB-129C-4955-A7EF-596C1D728BD8}" name="Kolumna5" dataDxfId="1589">
      <calculatedColumnFormula>IFERROR(K187/J187,"")</calculatedColumnFormula>
    </tableColumn>
    <tableColumn id="6" xr3:uid="{DD7A3D65-5538-4928-A7A8-1EF243F07EAE}" name="Kolumna6" dataDxfId="1588"/>
  </tableColumns>
  <tableStyleInfo name="TableStyleLight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2" xr:uid="{0FB5509F-EBA6-4DCD-A7E2-B3FB421CBFFD}" name="Tabela164058606117523" displayName="Tabela164058606117523" ref="I199:N208" headerRowCount="0" totalsRowShown="0" headerRowDxfId="1587" dataDxfId="1586">
  <tableColumns count="6">
    <tableColumn id="1" xr3:uid="{EAC04F71-ECDE-41FA-A485-A69DE8DE4623}" name="Kolumna1" dataDxfId="2">
      <calculatedColumnFormula>Kategorie!B200</calculatedColumnFormula>
    </tableColumn>
    <tableColumn id="2" xr3:uid="{10416043-9AB2-49B7-A019-FB722EA7E926}" name="Kolumna2" dataDxfId="3"/>
    <tableColumn id="3" xr3:uid="{3CD77504-9857-4556-AE65-AB216F1172BA}" name="Kolumna3" dataDxfId="1585"/>
    <tableColumn id="4" xr3:uid="{31D635A0-F9E0-4C7C-BFE2-98D1309C5EC8}" name="Kolumna4" dataDxfId="1584">
      <calculatedColumnFormula>J199-K199</calculatedColumnFormula>
    </tableColumn>
    <tableColumn id="5" xr3:uid="{6C5A23F8-9EC1-4F7F-A80A-7CF0B23C2826}" name="Kolumna5" dataDxfId="1583">
      <calculatedColumnFormula>IFERROR(K199/J199,"")</calculatedColumnFormula>
    </tableColumn>
    <tableColumn id="6" xr3:uid="{F15783A5-3CF1-4EB9-9AF5-275C30A73774}" name="Kolumna6" dataDxfId="158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1" xr:uid="{00000000-000C-0000-FFFF-FFFF22000000}" name="Tabela1337362" displayName="Tabela1337362" ref="B103:C112" headerRowCount="0" totalsRowShown="0">
  <tableColumns count="2">
    <tableColumn id="1" xr3:uid="{00000000-0010-0000-2200-000001000000}" name="Kolumna1" dataDxfId="2239"/>
    <tableColumn id="2" xr3:uid="{00000000-0010-0000-2200-000002000000}" name="Kolumna2" dataDxfId="2238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3" xr:uid="{57909D8C-A78B-490C-9AB7-9938B6054079}" name="Tabela164058606120524" displayName="Tabela164058606120524" ref="I211:N220" headerRowCount="0" totalsRowShown="0" headerRowDxfId="1581" dataDxfId="1580">
  <tableColumns count="6">
    <tableColumn id="1" xr3:uid="{64314C26-E82B-4BA3-9C86-802C0D64D01B}" name="Kolumna1" dataDxfId="0">
      <calculatedColumnFormula>Kategorie!B212</calculatedColumnFormula>
    </tableColumn>
    <tableColumn id="2" xr3:uid="{FEE4604E-700E-494F-8BBF-4F11022C390C}" name="Kolumna2" dataDxfId="1"/>
    <tableColumn id="3" xr3:uid="{51D38512-6B31-4F76-B985-9C4F0F391697}" name="Kolumna3" dataDxfId="1579"/>
    <tableColumn id="4" xr3:uid="{C1974FA9-7868-46F3-A0B1-0F97DA4785E8}" name="Kolumna4" dataDxfId="1578">
      <calculatedColumnFormula>J211-K211</calculatedColumnFormula>
    </tableColumn>
    <tableColumn id="5" xr3:uid="{6C7F0242-9A7D-4824-95F1-9E5C6CD54B60}" name="Kolumna5" dataDxfId="1577">
      <calculatedColumnFormula>IFERROR(K211/J211,"")</calculatedColumnFormula>
    </tableColumn>
    <tableColumn id="6" xr3:uid="{F83395CA-3F63-4532-8009-1FBFDD76E933}" name="Kolumna6" dataDxfId="1576"/>
  </tableColumns>
  <tableStyleInfo name="TableStyleLight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E79AF16-E7B4-493A-9B23-924915955D1C}" name="Jedzenie250730" displayName="Jedzenie250730" ref="P7:U16" headerRowCount="0" totalsRowShown="0" headerRowDxfId="1575" dataDxfId="1574">
  <tableColumns count="6">
    <tableColumn id="1" xr3:uid="{1D3F595A-69B6-4A38-867A-B597FE957AF2}" name="Kategoria" dataDxfId="1573">
      <calculatedColumnFormula>Kategorie!B7</calculatedColumnFormula>
    </tableColumn>
    <tableColumn id="2" xr3:uid="{14F59220-3890-4F8D-BBCF-818981F985DC}" name="0" headerRowDxfId="1572" dataDxfId="1571"/>
    <tableColumn id="3" xr3:uid="{C3A04775-CFDB-47C8-AF75-CAF7AC57C56C}" name="02" headerRowDxfId="1570" dataDxfId="1569"/>
    <tableColumn id="4" xr3:uid="{C1DFA561-8B56-4570-9D4A-591CEE706600}" name="Kolumna4" dataDxfId="1568">
      <calculatedColumnFormula>Q7-R7</calculatedColumnFormula>
    </tableColumn>
    <tableColumn id="5" xr3:uid="{B7DB1721-96F8-4DBD-9A23-2EC5F0BD406F}" name="Kolumna1" dataDxfId="1567">
      <calculatedColumnFormula>IFERROR(R7/Q7,"")</calculatedColumnFormula>
    </tableColumn>
    <tableColumn id="6" xr3:uid="{E452A94D-0214-4436-B8F1-EFABD49F8036}" name="Kolumna2" dataDxfId="1566"/>
  </tableColumns>
  <tableStyleInfo name="TableStyleLight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D8BA830-D87F-4802-B87E-74BDF075095C}" name="Transport350841" displayName="Transport350841" ref="P31:U40" headerRowCount="0" totalsRowShown="0" headerRowDxfId="1565" dataDxfId="1564">
  <tableColumns count="6">
    <tableColumn id="1" xr3:uid="{D2014D50-38F4-497B-805D-3B6763C9E80E}" name="Kolumna1" dataDxfId="1563">
      <calculatedColumnFormula>Kategorie!B31</calculatedColumnFormula>
    </tableColumn>
    <tableColumn id="2" xr3:uid="{7B02C185-B303-426F-A28C-F8CAB4E94047}" name="Kolumna2" dataDxfId="1562"/>
    <tableColumn id="3" xr3:uid="{C2BFB752-57EA-4396-92AC-9579BE42CF26}" name="Kolumna3" dataDxfId="1561"/>
    <tableColumn id="4" xr3:uid="{603E6BAC-FEBE-4728-8819-8B4B76A3C07D}" name="Kolumna4" dataDxfId="1560">
      <calculatedColumnFormula>Q31-R31</calculatedColumnFormula>
    </tableColumn>
    <tableColumn id="5" xr3:uid="{B1F8CFCA-0D47-4900-8CEE-3A2C1FC28106}" name="Kolumna5" dataDxfId="1559">
      <calculatedColumnFormula>IFERROR(R31/Q31,"")</calculatedColumnFormula>
    </tableColumn>
    <tableColumn id="6" xr3:uid="{031D363A-6542-40C2-B613-1F12F651C4C4}" name="Kolumna6" dataDxfId="1558"/>
  </tableColumns>
  <tableStyleInfo name="TableStyleLight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B9E79AC-C102-4A09-957D-FCB16945776C}" name="Tabela43150942" displayName="Tabela43150942" ref="P19:U28" headerRowCount="0" totalsRowShown="0" headerRowDxfId="1557" dataDxfId="1556">
  <tableColumns count="6">
    <tableColumn id="1" xr3:uid="{3B2A6303-C09A-427F-BE5D-27A3D16466E5}" name="Kolumna1" dataDxfId="1555">
      <calculatedColumnFormula>Kategorie!B19</calculatedColumnFormula>
    </tableColumn>
    <tableColumn id="2" xr3:uid="{51E7B5D9-0F4C-4272-A873-F279589551E9}" name="Kolumna2" headerRowDxfId="1554" dataDxfId="1553"/>
    <tableColumn id="3" xr3:uid="{C32F0316-0D16-4A47-8730-CB5BE2C43FF3}" name="Kolumna3" headerRowDxfId="1552" dataDxfId="1551"/>
    <tableColumn id="4" xr3:uid="{F80980E5-BFBB-4D7E-8A29-832BAC334951}" name="Kolumna4" headerRowDxfId="1550" dataDxfId="1549">
      <calculatedColumnFormula>Q19-R19</calculatedColumnFormula>
    </tableColumn>
    <tableColumn id="5" xr3:uid="{5B767C90-F71C-4C26-995F-59D5345111F8}" name="Kolumna5" headerRowDxfId="1548" dataDxfId="1547">
      <calculatedColumnFormula>IFERROR(R19/Q19,"")</calculatedColumnFormula>
    </tableColumn>
    <tableColumn id="6" xr3:uid="{4D250E0A-93C4-462F-B95E-54267B99B86C}" name="Kolumna6" headerRowDxfId="1546" dataDxfId="1545"/>
  </tableColumns>
  <tableStyleInfo name="TableStyleLight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5F514C6-5A50-4787-ADAC-F2C1C17DB897}" name="Tabela83251043" displayName="Tabela83251043" ref="P43:U52" headerRowCount="0" totalsRowShown="0" headerRowDxfId="1544" dataDxfId="1543">
  <tableColumns count="6">
    <tableColumn id="1" xr3:uid="{232263C4-F4AE-44BF-8D15-1F1DC0B25760}" name="Kolumna1" headerRowDxfId="1542" dataDxfId="1541">
      <calculatedColumnFormula>Kategorie!B43</calculatedColumnFormula>
    </tableColumn>
    <tableColumn id="2" xr3:uid="{31E91D4D-9CA8-4796-9F3D-2E1C1FC0FC37}" name="Kolumna2" dataDxfId="1540"/>
    <tableColumn id="3" xr3:uid="{0D6B8A9F-1977-41B8-B144-C841CF6E6731}" name="Kolumna3" dataDxfId="1539"/>
    <tableColumn id="4" xr3:uid="{460F6841-8F32-4DBD-BF8C-5361F711C941}" name="Kolumna4" dataDxfId="1538">
      <calculatedColumnFormula>Q43-R43</calculatedColumnFormula>
    </tableColumn>
    <tableColumn id="5" xr3:uid="{A59D0092-49B8-4EF6-8C4C-66D686A91D09}" name="Kolumna5" dataDxfId="1537">
      <calculatedColumnFormula>IFERROR(R43/Q43,"")</calculatedColumnFormula>
    </tableColumn>
    <tableColumn id="6" xr3:uid="{57C43922-FD41-48AE-A594-3B1EB57EB19D}" name="Kolumna6" dataDxfId="1536"/>
  </tableColumns>
  <tableStyleInfo name="TableStyleLight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65FDF08-6555-4565-B6A0-22407137392E}" name="Tabela93351144" displayName="Tabela93351144" ref="P55:U64" headerRowCount="0" totalsRowShown="0" headerRowDxfId="1535" dataDxfId="1534">
  <tableColumns count="6">
    <tableColumn id="1" xr3:uid="{D767B53C-89D0-409C-8EC5-55FF712DAA0A}" name="Kolumna1" headerRowDxfId="1533" dataDxfId="1532">
      <calculatedColumnFormula>Kategorie!B55</calculatedColumnFormula>
    </tableColumn>
    <tableColumn id="2" xr3:uid="{77649788-15CE-4A89-9823-9E6ED1DC403F}" name="Kolumna2" dataDxfId="1531"/>
    <tableColumn id="3" xr3:uid="{E7CD1A66-3291-497A-8B2F-1839F5FFBBFC}" name="Kolumna3" dataDxfId="1530"/>
    <tableColumn id="4" xr3:uid="{67CB0156-0F28-4B25-A6D1-4C786396F114}" name="Kolumna4" dataDxfId="1529">
      <calculatedColumnFormula>Q55-R55</calculatedColumnFormula>
    </tableColumn>
    <tableColumn id="5" xr3:uid="{4B68730D-14B0-4990-B90F-D1B3D7068F8F}" name="Kolumna5" dataDxfId="1528">
      <calculatedColumnFormula>IFERROR(R55/Q55,"")</calculatedColumnFormula>
    </tableColumn>
    <tableColumn id="6" xr3:uid="{BAF18F69-077B-4C43-8F28-9D77C276AD8A}" name="Kolumna6" dataDxfId="1527"/>
  </tableColumns>
  <tableStyleInfo name="TableStyleLight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F96DC02-D17D-4D6C-8063-86D7053889DE}" name="Tabela103451245" displayName="Tabela103451245" ref="P67:U76" headerRowCount="0" totalsRowShown="0" headerRowDxfId="1526" dataDxfId="1525">
  <tableColumns count="6">
    <tableColumn id="1" xr3:uid="{248D295F-C37B-4D9D-8CA2-607DDD7F6CF7}" name="Kolumna1" headerRowDxfId="1524" dataDxfId="1523">
      <calculatedColumnFormula>Kategorie!B67</calculatedColumnFormula>
    </tableColumn>
    <tableColumn id="2" xr3:uid="{D78D000E-DD61-4775-B230-EAB30C2B57D9}" name="Kolumna2" dataDxfId="1522"/>
    <tableColumn id="3" xr3:uid="{7CF2EA17-B71F-404B-B477-40AAA7B7FB16}" name="Kolumna3" dataDxfId="1521"/>
    <tableColumn id="4" xr3:uid="{5576F830-4777-451D-85C1-4352937BB958}" name="Kolumna4" dataDxfId="1520">
      <calculatedColumnFormula>Q67-R67</calculatedColumnFormula>
    </tableColumn>
    <tableColumn id="5" xr3:uid="{5FAEF38D-C1F8-4E87-A3A1-376523F9B4CE}" name="Kolumna5" dataDxfId="1519">
      <calculatedColumnFormula>IFERROR(R67/Q67,"")</calculatedColumnFormula>
    </tableColumn>
    <tableColumn id="6" xr3:uid="{9CE6DE7C-F687-4479-A890-4E15C0457890}" name="Kolumna6" dataDxfId="1518"/>
  </tableColumns>
  <tableStyleInfo name="TableStyleLight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760DC89-9034-4E17-94F7-2AC3C6CFC2A3}" name="Tabela113551346" displayName="Tabela113551346" ref="P79:U88" headerRowCount="0" totalsRowShown="0" headerRowDxfId="1517" dataDxfId="1516">
  <tableColumns count="6">
    <tableColumn id="1" xr3:uid="{17975EC7-5F93-412C-9A43-3DB04DAD0B83}" name="Kolumna1" dataDxfId="1515">
      <calculatedColumnFormula>Kategorie!B79</calculatedColumnFormula>
    </tableColumn>
    <tableColumn id="2" xr3:uid="{CB7A63BD-A982-44F7-8FFC-640F601E1D56}" name="Kolumna2" dataDxfId="1514"/>
    <tableColumn id="3" xr3:uid="{51622C00-301A-4ED7-B1DA-F7C41E86BCC6}" name="Kolumna3" dataDxfId="1513"/>
    <tableColumn id="4" xr3:uid="{A62EFE1A-9E3F-4298-8D57-ACAFAD989F88}" name="Kolumna4" dataDxfId="1512">
      <calculatedColumnFormula>Q79-R79</calculatedColumnFormula>
    </tableColumn>
    <tableColumn id="5" xr3:uid="{B5D98460-A518-40EB-BA74-73C0B3D06ED4}" name="Kolumna5" dataDxfId="1511">
      <calculatedColumnFormula>IFERROR(R79/Q79,"")</calculatedColumnFormula>
    </tableColumn>
    <tableColumn id="6" xr3:uid="{A7884FF6-468F-4161-869D-E368C39AC7D8}" name="Kolumna6" dataDxfId="1510"/>
  </tableColumns>
  <tableStyleInfo name="TableStyleLight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56E074A-6EF7-434C-9130-68ECC24BDC28}" name="Tabela123651447" displayName="Tabela123651447" ref="P91:U100" headerRowCount="0" totalsRowShown="0" headerRowDxfId="1509" dataDxfId="1508">
  <tableColumns count="6">
    <tableColumn id="1" xr3:uid="{AE466700-6523-46C4-82B0-81A09E282BA4}" name="Kolumna1" dataDxfId="1507">
      <calculatedColumnFormula>Kategorie!B91</calculatedColumnFormula>
    </tableColumn>
    <tableColumn id="2" xr3:uid="{FED20E8D-0D0A-4DBF-9787-6EB59BEF472B}" name="Kolumna2" dataDxfId="1506"/>
    <tableColumn id="3" xr3:uid="{E3751A72-395C-4D30-8DCA-3D7B299D6090}" name="Kolumna3" dataDxfId="1505"/>
    <tableColumn id="4" xr3:uid="{37338037-BCEA-46DF-B5E5-FC6EC2C494C9}" name="Kolumna4" dataDxfId="1504">
      <calculatedColumnFormula>Q91-R91</calculatedColumnFormula>
    </tableColumn>
    <tableColumn id="5" xr3:uid="{266CD221-1B0B-42B7-8771-2D3BAFE8F097}" name="Kolumna5" dataDxfId="1503">
      <calculatedColumnFormula>IFERROR(R91/Q91,"")</calculatedColumnFormula>
    </tableColumn>
    <tableColumn id="6" xr3:uid="{BDD3E53E-51CA-4693-9ED8-F028F620E792}" name="Kolumna6" dataDxfId="1502"/>
  </tableColumns>
  <tableStyleInfo name="TableStyleLight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08017DD-EED7-424F-AEF1-DA64BB55DD72}" name="Tabela133751548" displayName="Tabela133751548" ref="P103:U112" headerRowCount="0" totalsRowShown="0" headerRowDxfId="1501" dataDxfId="1500">
  <tableColumns count="6">
    <tableColumn id="1" xr3:uid="{F4BA2EC5-6678-44EE-BB2E-90E4CF4D5AA5}" name="Kolumna1" dataDxfId="1499">
      <calculatedColumnFormula>Kategorie!B103</calculatedColumnFormula>
    </tableColumn>
    <tableColumn id="2" xr3:uid="{1DCF3123-3D99-4774-B188-827BD18C3C14}" name="Kolumna2" dataDxfId="1498"/>
    <tableColumn id="3" xr3:uid="{3FE38957-5E56-4A17-AE53-8162258ACDD2}" name="Kolumna3" dataDxfId="1497"/>
    <tableColumn id="4" xr3:uid="{99DF4B44-E244-4287-816F-4DE97E13BFD8}" name="Kolumna4" dataDxfId="1496">
      <calculatedColumnFormula>Q103-R103</calculatedColumnFormula>
    </tableColumn>
    <tableColumn id="5" xr3:uid="{8920E085-97DB-49D0-B5C2-E30F1200E49E}" name="Kolumna5" dataDxfId="1495">
      <calculatedColumnFormula>IFERROR(R103/Q103,"")</calculatedColumnFormula>
    </tableColumn>
    <tableColumn id="6" xr3:uid="{D45CA74F-C77B-4D05-ABD4-9852169A2A32}" name="Kolumna6" dataDxfId="149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30.xml"/><Relationship Id="rId18" Type="http://schemas.openxmlformats.org/officeDocument/2006/relationships/table" Target="../tables/table35.xml"/><Relationship Id="rId26" Type="http://schemas.openxmlformats.org/officeDocument/2006/relationships/table" Target="../tables/table43.xml"/><Relationship Id="rId21" Type="http://schemas.openxmlformats.org/officeDocument/2006/relationships/table" Target="../tables/table38.xml"/><Relationship Id="rId34" Type="http://schemas.openxmlformats.org/officeDocument/2006/relationships/table" Target="../tables/table51.xml"/><Relationship Id="rId7" Type="http://schemas.openxmlformats.org/officeDocument/2006/relationships/table" Target="../tables/table24.xml"/><Relationship Id="rId12" Type="http://schemas.openxmlformats.org/officeDocument/2006/relationships/table" Target="../tables/table29.xml"/><Relationship Id="rId17" Type="http://schemas.openxmlformats.org/officeDocument/2006/relationships/table" Target="../tables/table34.xml"/><Relationship Id="rId25" Type="http://schemas.openxmlformats.org/officeDocument/2006/relationships/table" Target="../tables/table42.xml"/><Relationship Id="rId33" Type="http://schemas.openxmlformats.org/officeDocument/2006/relationships/table" Target="../tables/table50.xml"/><Relationship Id="rId2" Type="http://schemas.openxmlformats.org/officeDocument/2006/relationships/table" Target="../tables/table19.xml"/><Relationship Id="rId16" Type="http://schemas.openxmlformats.org/officeDocument/2006/relationships/table" Target="../tables/table33.xml"/><Relationship Id="rId20" Type="http://schemas.openxmlformats.org/officeDocument/2006/relationships/table" Target="../tables/table37.xml"/><Relationship Id="rId29" Type="http://schemas.openxmlformats.org/officeDocument/2006/relationships/table" Target="../tables/table46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23.xml"/><Relationship Id="rId11" Type="http://schemas.openxmlformats.org/officeDocument/2006/relationships/table" Target="../tables/table28.xml"/><Relationship Id="rId24" Type="http://schemas.openxmlformats.org/officeDocument/2006/relationships/table" Target="../tables/table41.xml"/><Relationship Id="rId32" Type="http://schemas.openxmlformats.org/officeDocument/2006/relationships/table" Target="../tables/table49.xml"/><Relationship Id="rId37" Type="http://schemas.openxmlformats.org/officeDocument/2006/relationships/table" Target="../tables/table54.xml"/><Relationship Id="rId5" Type="http://schemas.openxmlformats.org/officeDocument/2006/relationships/table" Target="../tables/table22.xml"/><Relationship Id="rId15" Type="http://schemas.openxmlformats.org/officeDocument/2006/relationships/table" Target="../tables/table32.xml"/><Relationship Id="rId23" Type="http://schemas.openxmlformats.org/officeDocument/2006/relationships/table" Target="../tables/table40.xml"/><Relationship Id="rId28" Type="http://schemas.openxmlformats.org/officeDocument/2006/relationships/table" Target="../tables/table45.xml"/><Relationship Id="rId36" Type="http://schemas.openxmlformats.org/officeDocument/2006/relationships/table" Target="../tables/table53.xml"/><Relationship Id="rId10" Type="http://schemas.openxmlformats.org/officeDocument/2006/relationships/table" Target="../tables/table27.xml"/><Relationship Id="rId19" Type="http://schemas.openxmlformats.org/officeDocument/2006/relationships/table" Target="../tables/table36.xml"/><Relationship Id="rId31" Type="http://schemas.openxmlformats.org/officeDocument/2006/relationships/table" Target="../tables/table48.xml"/><Relationship Id="rId4" Type="http://schemas.openxmlformats.org/officeDocument/2006/relationships/table" Target="../tables/table21.xml"/><Relationship Id="rId9" Type="http://schemas.openxmlformats.org/officeDocument/2006/relationships/table" Target="../tables/table26.xml"/><Relationship Id="rId14" Type="http://schemas.openxmlformats.org/officeDocument/2006/relationships/table" Target="../tables/table31.xml"/><Relationship Id="rId22" Type="http://schemas.openxmlformats.org/officeDocument/2006/relationships/table" Target="../tables/table39.xml"/><Relationship Id="rId27" Type="http://schemas.openxmlformats.org/officeDocument/2006/relationships/table" Target="../tables/table44.xml"/><Relationship Id="rId30" Type="http://schemas.openxmlformats.org/officeDocument/2006/relationships/table" Target="../tables/table47.xml"/><Relationship Id="rId35" Type="http://schemas.openxmlformats.org/officeDocument/2006/relationships/table" Target="../tables/table52.xml"/><Relationship Id="rId8" Type="http://schemas.openxmlformats.org/officeDocument/2006/relationships/table" Target="../tables/table25.xml"/><Relationship Id="rId3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70.xml"/><Relationship Id="rId21" Type="http://schemas.openxmlformats.org/officeDocument/2006/relationships/table" Target="../tables/table74.xml"/><Relationship Id="rId42" Type="http://schemas.openxmlformats.org/officeDocument/2006/relationships/table" Target="../tables/table95.xml"/><Relationship Id="rId63" Type="http://schemas.openxmlformats.org/officeDocument/2006/relationships/table" Target="../tables/table116.xml"/><Relationship Id="rId84" Type="http://schemas.openxmlformats.org/officeDocument/2006/relationships/table" Target="../tables/table137.xml"/><Relationship Id="rId138" Type="http://schemas.openxmlformats.org/officeDocument/2006/relationships/table" Target="../tables/table191.xml"/><Relationship Id="rId159" Type="http://schemas.openxmlformats.org/officeDocument/2006/relationships/table" Target="../tables/table212.xml"/><Relationship Id="rId170" Type="http://schemas.openxmlformats.org/officeDocument/2006/relationships/table" Target="../tables/table223.xml"/><Relationship Id="rId191" Type="http://schemas.openxmlformats.org/officeDocument/2006/relationships/table" Target="../tables/table244.xml"/><Relationship Id="rId205" Type="http://schemas.openxmlformats.org/officeDocument/2006/relationships/table" Target="../tables/table258.xml"/><Relationship Id="rId107" Type="http://schemas.openxmlformats.org/officeDocument/2006/relationships/table" Target="../tables/table160.xml"/><Relationship Id="rId11" Type="http://schemas.openxmlformats.org/officeDocument/2006/relationships/table" Target="../tables/table64.xml"/><Relationship Id="rId32" Type="http://schemas.openxmlformats.org/officeDocument/2006/relationships/table" Target="../tables/table85.xml"/><Relationship Id="rId53" Type="http://schemas.openxmlformats.org/officeDocument/2006/relationships/table" Target="../tables/table106.xml"/><Relationship Id="rId74" Type="http://schemas.openxmlformats.org/officeDocument/2006/relationships/table" Target="../tables/table127.xml"/><Relationship Id="rId128" Type="http://schemas.openxmlformats.org/officeDocument/2006/relationships/table" Target="../tables/table181.xml"/><Relationship Id="rId149" Type="http://schemas.openxmlformats.org/officeDocument/2006/relationships/table" Target="../tables/table202.xml"/><Relationship Id="rId5" Type="http://schemas.openxmlformats.org/officeDocument/2006/relationships/table" Target="../tables/table58.xml"/><Relationship Id="rId95" Type="http://schemas.openxmlformats.org/officeDocument/2006/relationships/table" Target="../tables/table148.xml"/><Relationship Id="rId160" Type="http://schemas.openxmlformats.org/officeDocument/2006/relationships/table" Target="../tables/table213.xml"/><Relationship Id="rId181" Type="http://schemas.openxmlformats.org/officeDocument/2006/relationships/table" Target="../tables/table234.xml"/><Relationship Id="rId216" Type="http://schemas.openxmlformats.org/officeDocument/2006/relationships/table" Target="../tables/table269.xml"/><Relationship Id="rId22" Type="http://schemas.openxmlformats.org/officeDocument/2006/relationships/table" Target="../tables/table75.xml"/><Relationship Id="rId43" Type="http://schemas.openxmlformats.org/officeDocument/2006/relationships/table" Target="../tables/table96.xml"/><Relationship Id="rId64" Type="http://schemas.openxmlformats.org/officeDocument/2006/relationships/table" Target="../tables/table117.xml"/><Relationship Id="rId118" Type="http://schemas.openxmlformats.org/officeDocument/2006/relationships/table" Target="../tables/table171.xml"/><Relationship Id="rId139" Type="http://schemas.openxmlformats.org/officeDocument/2006/relationships/table" Target="../tables/table192.xml"/><Relationship Id="rId85" Type="http://schemas.openxmlformats.org/officeDocument/2006/relationships/table" Target="../tables/table138.xml"/><Relationship Id="rId150" Type="http://schemas.openxmlformats.org/officeDocument/2006/relationships/table" Target="../tables/table203.xml"/><Relationship Id="rId171" Type="http://schemas.openxmlformats.org/officeDocument/2006/relationships/table" Target="../tables/table224.xml"/><Relationship Id="rId192" Type="http://schemas.openxmlformats.org/officeDocument/2006/relationships/table" Target="../tables/table245.xml"/><Relationship Id="rId206" Type="http://schemas.openxmlformats.org/officeDocument/2006/relationships/table" Target="../tables/table259.xml"/><Relationship Id="rId12" Type="http://schemas.openxmlformats.org/officeDocument/2006/relationships/table" Target="../tables/table65.xml"/><Relationship Id="rId33" Type="http://schemas.openxmlformats.org/officeDocument/2006/relationships/table" Target="../tables/table86.xml"/><Relationship Id="rId108" Type="http://schemas.openxmlformats.org/officeDocument/2006/relationships/table" Target="../tables/table161.xml"/><Relationship Id="rId129" Type="http://schemas.openxmlformats.org/officeDocument/2006/relationships/table" Target="../tables/table182.xml"/><Relationship Id="rId54" Type="http://schemas.openxmlformats.org/officeDocument/2006/relationships/table" Target="../tables/table107.xml"/><Relationship Id="rId75" Type="http://schemas.openxmlformats.org/officeDocument/2006/relationships/table" Target="../tables/table128.xml"/><Relationship Id="rId96" Type="http://schemas.openxmlformats.org/officeDocument/2006/relationships/table" Target="../tables/table149.xml"/><Relationship Id="rId140" Type="http://schemas.openxmlformats.org/officeDocument/2006/relationships/table" Target="../tables/table193.xml"/><Relationship Id="rId161" Type="http://schemas.openxmlformats.org/officeDocument/2006/relationships/table" Target="../tables/table214.xml"/><Relationship Id="rId182" Type="http://schemas.openxmlformats.org/officeDocument/2006/relationships/table" Target="../tables/table235.xml"/><Relationship Id="rId217" Type="http://schemas.openxmlformats.org/officeDocument/2006/relationships/table" Target="../tables/table270.xml"/><Relationship Id="rId6" Type="http://schemas.openxmlformats.org/officeDocument/2006/relationships/table" Target="../tables/table59.xml"/><Relationship Id="rId23" Type="http://schemas.openxmlformats.org/officeDocument/2006/relationships/table" Target="../tables/table76.xml"/><Relationship Id="rId119" Type="http://schemas.openxmlformats.org/officeDocument/2006/relationships/table" Target="../tables/table172.xml"/><Relationship Id="rId44" Type="http://schemas.openxmlformats.org/officeDocument/2006/relationships/table" Target="../tables/table97.xml"/><Relationship Id="rId65" Type="http://schemas.openxmlformats.org/officeDocument/2006/relationships/table" Target="../tables/table118.xml"/><Relationship Id="rId86" Type="http://schemas.openxmlformats.org/officeDocument/2006/relationships/table" Target="../tables/table139.xml"/><Relationship Id="rId130" Type="http://schemas.openxmlformats.org/officeDocument/2006/relationships/table" Target="../tables/table183.xml"/><Relationship Id="rId151" Type="http://schemas.openxmlformats.org/officeDocument/2006/relationships/table" Target="../tables/table204.xml"/><Relationship Id="rId172" Type="http://schemas.openxmlformats.org/officeDocument/2006/relationships/table" Target="../tables/table225.xml"/><Relationship Id="rId193" Type="http://schemas.openxmlformats.org/officeDocument/2006/relationships/table" Target="../tables/table246.xml"/><Relationship Id="rId207" Type="http://schemas.openxmlformats.org/officeDocument/2006/relationships/table" Target="../tables/table260.xml"/><Relationship Id="rId13" Type="http://schemas.openxmlformats.org/officeDocument/2006/relationships/table" Target="../tables/table66.xml"/><Relationship Id="rId109" Type="http://schemas.openxmlformats.org/officeDocument/2006/relationships/table" Target="../tables/table162.xml"/><Relationship Id="rId34" Type="http://schemas.openxmlformats.org/officeDocument/2006/relationships/table" Target="../tables/table87.xml"/><Relationship Id="rId55" Type="http://schemas.openxmlformats.org/officeDocument/2006/relationships/table" Target="../tables/table108.xml"/><Relationship Id="rId76" Type="http://schemas.openxmlformats.org/officeDocument/2006/relationships/table" Target="../tables/table129.xml"/><Relationship Id="rId97" Type="http://schemas.openxmlformats.org/officeDocument/2006/relationships/table" Target="../tables/table150.xml"/><Relationship Id="rId120" Type="http://schemas.openxmlformats.org/officeDocument/2006/relationships/table" Target="../tables/table173.xml"/><Relationship Id="rId141" Type="http://schemas.openxmlformats.org/officeDocument/2006/relationships/table" Target="../tables/table194.xml"/><Relationship Id="rId7" Type="http://schemas.openxmlformats.org/officeDocument/2006/relationships/table" Target="../tables/table60.xml"/><Relationship Id="rId162" Type="http://schemas.openxmlformats.org/officeDocument/2006/relationships/table" Target="../tables/table215.xml"/><Relationship Id="rId183" Type="http://schemas.openxmlformats.org/officeDocument/2006/relationships/table" Target="../tables/table236.xml"/><Relationship Id="rId24" Type="http://schemas.openxmlformats.org/officeDocument/2006/relationships/table" Target="../tables/table77.xml"/><Relationship Id="rId45" Type="http://schemas.openxmlformats.org/officeDocument/2006/relationships/table" Target="../tables/table98.xml"/><Relationship Id="rId66" Type="http://schemas.openxmlformats.org/officeDocument/2006/relationships/table" Target="../tables/table119.xml"/><Relationship Id="rId87" Type="http://schemas.openxmlformats.org/officeDocument/2006/relationships/table" Target="../tables/table140.xml"/><Relationship Id="rId110" Type="http://schemas.openxmlformats.org/officeDocument/2006/relationships/table" Target="../tables/table163.xml"/><Relationship Id="rId131" Type="http://schemas.openxmlformats.org/officeDocument/2006/relationships/table" Target="../tables/table184.xml"/><Relationship Id="rId152" Type="http://schemas.openxmlformats.org/officeDocument/2006/relationships/table" Target="../tables/table205.xml"/><Relationship Id="rId173" Type="http://schemas.openxmlformats.org/officeDocument/2006/relationships/table" Target="../tables/table226.xml"/><Relationship Id="rId194" Type="http://schemas.openxmlformats.org/officeDocument/2006/relationships/table" Target="../tables/table247.xml"/><Relationship Id="rId208" Type="http://schemas.openxmlformats.org/officeDocument/2006/relationships/table" Target="../tables/table261.xml"/><Relationship Id="rId14" Type="http://schemas.openxmlformats.org/officeDocument/2006/relationships/table" Target="../tables/table67.xml"/><Relationship Id="rId30" Type="http://schemas.openxmlformats.org/officeDocument/2006/relationships/table" Target="../tables/table83.xml"/><Relationship Id="rId35" Type="http://schemas.openxmlformats.org/officeDocument/2006/relationships/table" Target="../tables/table88.xml"/><Relationship Id="rId56" Type="http://schemas.openxmlformats.org/officeDocument/2006/relationships/table" Target="../tables/table109.xml"/><Relationship Id="rId77" Type="http://schemas.openxmlformats.org/officeDocument/2006/relationships/table" Target="../tables/table130.xml"/><Relationship Id="rId100" Type="http://schemas.openxmlformats.org/officeDocument/2006/relationships/table" Target="../tables/table153.xml"/><Relationship Id="rId105" Type="http://schemas.openxmlformats.org/officeDocument/2006/relationships/table" Target="../tables/table158.xml"/><Relationship Id="rId126" Type="http://schemas.openxmlformats.org/officeDocument/2006/relationships/table" Target="../tables/table179.xml"/><Relationship Id="rId147" Type="http://schemas.openxmlformats.org/officeDocument/2006/relationships/table" Target="../tables/table200.xml"/><Relationship Id="rId168" Type="http://schemas.openxmlformats.org/officeDocument/2006/relationships/table" Target="../tables/table221.xml"/><Relationship Id="rId8" Type="http://schemas.openxmlformats.org/officeDocument/2006/relationships/table" Target="../tables/table61.xml"/><Relationship Id="rId51" Type="http://schemas.openxmlformats.org/officeDocument/2006/relationships/table" Target="../tables/table104.xml"/><Relationship Id="rId72" Type="http://schemas.openxmlformats.org/officeDocument/2006/relationships/table" Target="../tables/table125.xml"/><Relationship Id="rId93" Type="http://schemas.openxmlformats.org/officeDocument/2006/relationships/table" Target="../tables/table146.xml"/><Relationship Id="rId98" Type="http://schemas.openxmlformats.org/officeDocument/2006/relationships/table" Target="../tables/table151.xml"/><Relationship Id="rId121" Type="http://schemas.openxmlformats.org/officeDocument/2006/relationships/table" Target="../tables/table174.xml"/><Relationship Id="rId142" Type="http://schemas.openxmlformats.org/officeDocument/2006/relationships/table" Target="../tables/table195.xml"/><Relationship Id="rId163" Type="http://schemas.openxmlformats.org/officeDocument/2006/relationships/table" Target="../tables/table216.xml"/><Relationship Id="rId184" Type="http://schemas.openxmlformats.org/officeDocument/2006/relationships/table" Target="../tables/table237.xml"/><Relationship Id="rId189" Type="http://schemas.openxmlformats.org/officeDocument/2006/relationships/table" Target="../tables/table242.xml"/><Relationship Id="rId3" Type="http://schemas.openxmlformats.org/officeDocument/2006/relationships/table" Target="../tables/table56.xml"/><Relationship Id="rId214" Type="http://schemas.openxmlformats.org/officeDocument/2006/relationships/table" Target="../tables/table267.xml"/><Relationship Id="rId25" Type="http://schemas.openxmlformats.org/officeDocument/2006/relationships/table" Target="../tables/table78.xml"/><Relationship Id="rId46" Type="http://schemas.openxmlformats.org/officeDocument/2006/relationships/table" Target="../tables/table99.xml"/><Relationship Id="rId67" Type="http://schemas.openxmlformats.org/officeDocument/2006/relationships/table" Target="../tables/table120.xml"/><Relationship Id="rId116" Type="http://schemas.openxmlformats.org/officeDocument/2006/relationships/table" Target="../tables/table169.xml"/><Relationship Id="rId137" Type="http://schemas.openxmlformats.org/officeDocument/2006/relationships/table" Target="../tables/table190.xml"/><Relationship Id="rId158" Type="http://schemas.openxmlformats.org/officeDocument/2006/relationships/table" Target="../tables/table211.xml"/><Relationship Id="rId20" Type="http://schemas.openxmlformats.org/officeDocument/2006/relationships/table" Target="../tables/table73.xml"/><Relationship Id="rId41" Type="http://schemas.openxmlformats.org/officeDocument/2006/relationships/table" Target="../tables/table94.xml"/><Relationship Id="rId62" Type="http://schemas.openxmlformats.org/officeDocument/2006/relationships/table" Target="../tables/table115.xml"/><Relationship Id="rId83" Type="http://schemas.openxmlformats.org/officeDocument/2006/relationships/table" Target="../tables/table136.xml"/><Relationship Id="rId88" Type="http://schemas.openxmlformats.org/officeDocument/2006/relationships/table" Target="../tables/table141.xml"/><Relationship Id="rId111" Type="http://schemas.openxmlformats.org/officeDocument/2006/relationships/table" Target="../tables/table164.xml"/><Relationship Id="rId132" Type="http://schemas.openxmlformats.org/officeDocument/2006/relationships/table" Target="../tables/table185.xml"/><Relationship Id="rId153" Type="http://schemas.openxmlformats.org/officeDocument/2006/relationships/table" Target="../tables/table206.xml"/><Relationship Id="rId174" Type="http://schemas.openxmlformats.org/officeDocument/2006/relationships/table" Target="../tables/table227.xml"/><Relationship Id="rId179" Type="http://schemas.openxmlformats.org/officeDocument/2006/relationships/table" Target="../tables/table232.xml"/><Relationship Id="rId195" Type="http://schemas.openxmlformats.org/officeDocument/2006/relationships/table" Target="../tables/table248.xml"/><Relationship Id="rId209" Type="http://schemas.openxmlformats.org/officeDocument/2006/relationships/table" Target="../tables/table262.xml"/><Relationship Id="rId190" Type="http://schemas.openxmlformats.org/officeDocument/2006/relationships/table" Target="../tables/table243.xml"/><Relationship Id="rId204" Type="http://schemas.openxmlformats.org/officeDocument/2006/relationships/table" Target="../tables/table257.xml"/><Relationship Id="rId15" Type="http://schemas.openxmlformats.org/officeDocument/2006/relationships/table" Target="../tables/table68.xml"/><Relationship Id="rId36" Type="http://schemas.openxmlformats.org/officeDocument/2006/relationships/table" Target="../tables/table89.xml"/><Relationship Id="rId57" Type="http://schemas.openxmlformats.org/officeDocument/2006/relationships/table" Target="../tables/table110.xml"/><Relationship Id="rId106" Type="http://schemas.openxmlformats.org/officeDocument/2006/relationships/table" Target="../tables/table159.xml"/><Relationship Id="rId127" Type="http://schemas.openxmlformats.org/officeDocument/2006/relationships/table" Target="../tables/table180.xml"/><Relationship Id="rId10" Type="http://schemas.openxmlformats.org/officeDocument/2006/relationships/table" Target="../tables/table63.xml"/><Relationship Id="rId31" Type="http://schemas.openxmlformats.org/officeDocument/2006/relationships/table" Target="../tables/table84.xml"/><Relationship Id="rId52" Type="http://schemas.openxmlformats.org/officeDocument/2006/relationships/table" Target="../tables/table105.xml"/><Relationship Id="rId73" Type="http://schemas.openxmlformats.org/officeDocument/2006/relationships/table" Target="../tables/table126.xml"/><Relationship Id="rId78" Type="http://schemas.openxmlformats.org/officeDocument/2006/relationships/table" Target="../tables/table131.xml"/><Relationship Id="rId94" Type="http://schemas.openxmlformats.org/officeDocument/2006/relationships/table" Target="../tables/table147.xml"/><Relationship Id="rId99" Type="http://schemas.openxmlformats.org/officeDocument/2006/relationships/table" Target="../tables/table152.xml"/><Relationship Id="rId101" Type="http://schemas.openxmlformats.org/officeDocument/2006/relationships/table" Target="../tables/table154.xml"/><Relationship Id="rId122" Type="http://schemas.openxmlformats.org/officeDocument/2006/relationships/table" Target="../tables/table175.xml"/><Relationship Id="rId143" Type="http://schemas.openxmlformats.org/officeDocument/2006/relationships/table" Target="../tables/table196.xml"/><Relationship Id="rId148" Type="http://schemas.openxmlformats.org/officeDocument/2006/relationships/table" Target="../tables/table201.xml"/><Relationship Id="rId164" Type="http://schemas.openxmlformats.org/officeDocument/2006/relationships/table" Target="../tables/table217.xml"/><Relationship Id="rId169" Type="http://schemas.openxmlformats.org/officeDocument/2006/relationships/table" Target="../tables/table222.xml"/><Relationship Id="rId185" Type="http://schemas.openxmlformats.org/officeDocument/2006/relationships/table" Target="../tables/table238.xml"/><Relationship Id="rId4" Type="http://schemas.openxmlformats.org/officeDocument/2006/relationships/table" Target="../tables/table57.xml"/><Relationship Id="rId9" Type="http://schemas.openxmlformats.org/officeDocument/2006/relationships/table" Target="../tables/table62.xml"/><Relationship Id="rId180" Type="http://schemas.openxmlformats.org/officeDocument/2006/relationships/table" Target="../tables/table233.xml"/><Relationship Id="rId210" Type="http://schemas.openxmlformats.org/officeDocument/2006/relationships/table" Target="../tables/table263.xml"/><Relationship Id="rId215" Type="http://schemas.openxmlformats.org/officeDocument/2006/relationships/table" Target="../tables/table268.xml"/><Relationship Id="rId26" Type="http://schemas.openxmlformats.org/officeDocument/2006/relationships/table" Target="../tables/table79.xml"/><Relationship Id="rId47" Type="http://schemas.openxmlformats.org/officeDocument/2006/relationships/table" Target="../tables/table100.xml"/><Relationship Id="rId68" Type="http://schemas.openxmlformats.org/officeDocument/2006/relationships/table" Target="../tables/table121.xml"/><Relationship Id="rId89" Type="http://schemas.openxmlformats.org/officeDocument/2006/relationships/table" Target="../tables/table142.xml"/><Relationship Id="rId112" Type="http://schemas.openxmlformats.org/officeDocument/2006/relationships/table" Target="../tables/table165.xml"/><Relationship Id="rId133" Type="http://schemas.openxmlformats.org/officeDocument/2006/relationships/table" Target="../tables/table186.xml"/><Relationship Id="rId154" Type="http://schemas.openxmlformats.org/officeDocument/2006/relationships/table" Target="../tables/table207.xml"/><Relationship Id="rId175" Type="http://schemas.openxmlformats.org/officeDocument/2006/relationships/table" Target="../tables/table228.xml"/><Relationship Id="rId196" Type="http://schemas.openxmlformats.org/officeDocument/2006/relationships/table" Target="../tables/table249.xml"/><Relationship Id="rId200" Type="http://schemas.openxmlformats.org/officeDocument/2006/relationships/table" Target="../tables/table253.xml"/><Relationship Id="rId16" Type="http://schemas.openxmlformats.org/officeDocument/2006/relationships/table" Target="../tables/table69.xml"/><Relationship Id="rId37" Type="http://schemas.openxmlformats.org/officeDocument/2006/relationships/table" Target="../tables/table90.xml"/><Relationship Id="rId58" Type="http://schemas.openxmlformats.org/officeDocument/2006/relationships/table" Target="../tables/table111.xml"/><Relationship Id="rId79" Type="http://schemas.openxmlformats.org/officeDocument/2006/relationships/table" Target="../tables/table132.xml"/><Relationship Id="rId102" Type="http://schemas.openxmlformats.org/officeDocument/2006/relationships/table" Target="../tables/table155.xml"/><Relationship Id="rId123" Type="http://schemas.openxmlformats.org/officeDocument/2006/relationships/table" Target="../tables/table176.xml"/><Relationship Id="rId144" Type="http://schemas.openxmlformats.org/officeDocument/2006/relationships/table" Target="../tables/table197.xml"/><Relationship Id="rId90" Type="http://schemas.openxmlformats.org/officeDocument/2006/relationships/table" Target="../tables/table143.xml"/><Relationship Id="rId165" Type="http://schemas.openxmlformats.org/officeDocument/2006/relationships/table" Target="../tables/table218.xml"/><Relationship Id="rId186" Type="http://schemas.openxmlformats.org/officeDocument/2006/relationships/table" Target="../tables/table239.xml"/><Relationship Id="rId211" Type="http://schemas.openxmlformats.org/officeDocument/2006/relationships/table" Target="../tables/table264.xml"/><Relationship Id="rId27" Type="http://schemas.openxmlformats.org/officeDocument/2006/relationships/table" Target="../tables/table80.xml"/><Relationship Id="rId48" Type="http://schemas.openxmlformats.org/officeDocument/2006/relationships/table" Target="../tables/table101.xml"/><Relationship Id="rId69" Type="http://schemas.openxmlformats.org/officeDocument/2006/relationships/table" Target="../tables/table122.xml"/><Relationship Id="rId113" Type="http://schemas.openxmlformats.org/officeDocument/2006/relationships/table" Target="../tables/table166.xml"/><Relationship Id="rId134" Type="http://schemas.openxmlformats.org/officeDocument/2006/relationships/table" Target="../tables/table187.xml"/><Relationship Id="rId80" Type="http://schemas.openxmlformats.org/officeDocument/2006/relationships/table" Target="../tables/table133.xml"/><Relationship Id="rId155" Type="http://schemas.openxmlformats.org/officeDocument/2006/relationships/table" Target="../tables/table208.xml"/><Relationship Id="rId176" Type="http://schemas.openxmlformats.org/officeDocument/2006/relationships/table" Target="../tables/table229.xml"/><Relationship Id="rId197" Type="http://schemas.openxmlformats.org/officeDocument/2006/relationships/table" Target="../tables/table250.xml"/><Relationship Id="rId201" Type="http://schemas.openxmlformats.org/officeDocument/2006/relationships/table" Target="../tables/table254.xml"/><Relationship Id="rId17" Type="http://schemas.openxmlformats.org/officeDocument/2006/relationships/table" Target="../tables/table70.xml"/><Relationship Id="rId38" Type="http://schemas.openxmlformats.org/officeDocument/2006/relationships/table" Target="../tables/table91.xml"/><Relationship Id="rId59" Type="http://schemas.openxmlformats.org/officeDocument/2006/relationships/table" Target="../tables/table112.xml"/><Relationship Id="rId103" Type="http://schemas.openxmlformats.org/officeDocument/2006/relationships/table" Target="../tables/table156.xml"/><Relationship Id="rId124" Type="http://schemas.openxmlformats.org/officeDocument/2006/relationships/table" Target="../tables/table177.xml"/><Relationship Id="rId70" Type="http://schemas.openxmlformats.org/officeDocument/2006/relationships/table" Target="../tables/table123.xml"/><Relationship Id="rId91" Type="http://schemas.openxmlformats.org/officeDocument/2006/relationships/table" Target="../tables/table144.xml"/><Relationship Id="rId145" Type="http://schemas.openxmlformats.org/officeDocument/2006/relationships/table" Target="../tables/table198.xml"/><Relationship Id="rId166" Type="http://schemas.openxmlformats.org/officeDocument/2006/relationships/table" Target="../tables/table219.xml"/><Relationship Id="rId187" Type="http://schemas.openxmlformats.org/officeDocument/2006/relationships/table" Target="../tables/table240.xml"/><Relationship Id="rId1" Type="http://schemas.openxmlformats.org/officeDocument/2006/relationships/printerSettings" Target="../printerSettings/printerSettings2.bin"/><Relationship Id="rId212" Type="http://schemas.openxmlformats.org/officeDocument/2006/relationships/table" Target="../tables/table265.xml"/><Relationship Id="rId28" Type="http://schemas.openxmlformats.org/officeDocument/2006/relationships/table" Target="../tables/table81.xml"/><Relationship Id="rId49" Type="http://schemas.openxmlformats.org/officeDocument/2006/relationships/table" Target="../tables/table102.xml"/><Relationship Id="rId114" Type="http://schemas.openxmlformats.org/officeDocument/2006/relationships/table" Target="../tables/table167.xml"/><Relationship Id="rId60" Type="http://schemas.openxmlformats.org/officeDocument/2006/relationships/table" Target="../tables/table113.xml"/><Relationship Id="rId81" Type="http://schemas.openxmlformats.org/officeDocument/2006/relationships/table" Target="../tables/table134.xml"/><Relationship Id="rId135" Type="http://schemas.openxmlformats.org/officeDocument/2006/relationships/table" Target="../tables/table188.xml"/><Relationship Id="rId156" Type="http://schemas.openxmlformats.org/officeDocument/2006/relationships/table" Target="../tables/table209.xml"/><Relationship Id="rId177" Type="http://schemas.openxmlformats.org/officeDocument/2006/relationships/table" Target="../tables/table230.xml"/><Relationship Id="rId198" Type="http://schemas.openxmlformats.org/officeDocument/2006/relationships/table" Target="../tables/table251.xml"/><Relationship Id="rId202" Type="http://schemas.openxmlformats.org/officeDocument/2006/relationships/table" Target="../tables/table255.xml"/><Relationship Id="rId18" Type="http://schemas.openxmlformats.org/officeDocument/2006/relationships/table" Target="../tables/table71.xml"/><Relationship Id="rId39" Type="http://schemas.openxmlformats.org/officeDocument/2006/relationships/table" Target="../tables/table92.xml"/><Relationship Id="rId50" Type="http://schemas.openxmlformats.org/officeDocument/2006/relationships/table" Target="../tables/table103.xml"/><Relationship Id="rId104" Type="http://schemas.openxmlformats.org/officeDocument/2006/relationships/table" Target="../tables/table157.xml"/><Relationship Id="rId125" Type="http://schemas.openxmlformats.org/officeDocument/2006/relationships/table" Target="../tables/table178.xml"/><Relationship Id="rId146" Type="http://schemas.openxmlformats.org/officeDocument/2006/relationships/table" Target="../tables/table199.xml"/><Relationship Id="rId167" Type="http://schemas.openxmlformats.org/officeDocument/2006/relationships/table" Target="../tables/table220.xml"/><Relationship Id="rId188" Type="http://schemas.openxmlformats.org/officeDocument/2006/relationships/table" Target="../tables/table241.xml"/><Relationship Id="rId71" Type="http://schemas.openxmlformats.org/officeDocument/2006/relationships/table" Target="../tables/table124.xml"/><Relationship Id="rId92" Type="http://schemas.openxmlformats.org/officeDocument/2006/relationships/table" Target="../tables/table145.xml"/><Relationship Id="rId213" Type="http://schemas.openxmlformats.org/officeDocument/2006/relationships/table" Target="../tables/table266.xml"/><Relationship Id="rId2" Type="http://schemas.openxmlformats.org/officeDocument/2006/relationships/table" Target="../tables/table55.xml"/><Relationship Id="rId29" Type="http://schemas.openxmlformats.org/officeDocument/2006/relationships/table" Target="../tables/table82.xml"/><Relationship Id="rId40" Type="http://schemas.openxmlformats.org/officeDocument/2006/relationships/table" Target="../tables/table93.xml"/><Relationship Id="rId115" Type="http://schemas.openxmlformats.org/officeDocument/2006/relationships/table" Target="../tables/table168.xml"/><Relationship Id="rId136" Type="http://schemas.openxmlformats.org/officeDocument/2006/relationships/table" Target="../tables/table189.xml"/><Relationship Id="rId157" Type="http://schemas.openxmlformats.org/officeDocument/2006/relationships/table" Target="../tables/table210.xml"/><Relationship Id="rId178" Type="http://schemas.openxmlformats.org/officeDocument/2006/relationships/table" Target="../tables/table231.xml"/><Relationship Id="rId61" Type="http://schemas.openxmlformats.org/officeDocument/2006/relationships/table" Target="../tables/table114.xml"/><Relationship Id="rId82" Type="http://schemas.openxmlformats.org/officeDocument/2006/relationships/table" Target="../tables/table135.xml"/><Relationship Id="rId199" Type="http://schemas.openxmlformats.org/officeDocument/2006/relationships/table" Target="../tables/table252.xml"/><Relationship Id="rId203" Type="http://schemas.openxmlformats.org/officeDocument/2006/relationships/table" Target="../tables/table256.xml"/><Relationship Id="rId19" Type="http://schemas.openxmlformats.org/officeDocument/2006/relationships/table" Target="../tables/table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228"/>
  <sheetViews>
    <sheetView showGridLines="0" zoomScale="130" zoomScaleNormal="130" workbookViewId="0">
      <pane ySplit="4" topLeftCell="A5" activePane="bottomLeft" state="frozen"/>
      <selection pane="bottomLeft" activeCell="A5" sqref="A5:XFD5"/>
    </sheetView>
  </sheetViews>
  <sheetFormatPr defaultColWidth="0" defaultRowHeight="15" zeroHeight="1" outlineLevelRow="1"/>
  <cols>
    <col min="1" max="1" width="1.7109375" customWidth="1"/>
    <col min="2" max="2" width="64.5703125" customWidth="1"/>
    <col min="3" max="3" width="48.7109375" customWidth="1"/>
    <col min="4" max="4" width="8.85546875" hidden="1" customWidth="1"/>
    <col min="5" max="5" width="44" hidden="1" customWidth="1"/>
    <col min="6" max="16384" width="8.85546875" hidden="1"/>
  </cols>
  <sheetData>
    <row r="1" spans="2:3">
      <c r="B1" s="2" t="s">
        <v>2</v>
      </c>
    </row>
    <row r="2" spans="2:3" ht="18">
      <c r="B2" s="10" t="s">
        <v>1</v>
      </c>
    </row>
    <row r="3" spans="2:3"/>
    <row r="4" spans="2:3">
      <c r="B4" s="53" t="s">
        <v>0</v>
      </c>
      <c r="C4" s="53" t="s">
        <v>4</v>
      </c>
    </row>
    <row r="5" spans="2:3"/>
    <row r="6" spans="2:3">
      <c r="B6" s="27" t="s">
        <v>41</v>
      </c>
      <c r="C6" s="30"/>
    </row>
    <row r="7" spans="2:3" ht="14.25" customHeight="1" outlineLevel="1">
      <c r="B7" s="56" t="s">
        <v>42</v>
      </c>
      <c r="C7" s="11"/>
    </row>
    <row r="8" spans="2:3" ht="15.75" customHeight="1" outlineLevel="1">
      <c r="B8" s="56" t="s">
        <v>44</v>
      </c>
      <c r="C8" s="11"/>
    </row>
    <row r="9" spans="2:3" outlineLevel="1">
      <c r="B9" s="56" t="s">
        <v>45</v>
      </c>
      <c r="C9" s="11"/>
    </row>
    <row r="10" spans="2:3" outlineLevel="1">
      <c r="B10" s="56" t="s">
        <v>46</v>
      </c>
      <c r="C10" s="11"/>
    </row>
    <row r="11" spans="2:3" ht="15" customHeight="1" outlineLevel="1">
      <c r="B11" s="56" t="s">
        <v>59</v>
      </c>
      <c r="C11" s="11"/>
    </row>
    <row r="12" spans="2:3" outlineLevel="1">
      <c r="B12" s="56" t="s">
        <v>43</v>
      </c>
      <c r="C12" s="12"/>
    </row>
    <row r="13" spans="2:3" outlineLevel="1">
      <c r="B13" s="65" t="s">
        <v>47</v>
      </c>
      <c r="C13" s="12"/>
    </row>
    <row r="14" spans="2:3" outlineLevel="1">
      <c r="B14" s="65" t="s">
        <v>48</v>
      </c>
      <c r="C14" s="12"/>
    </row>
    <row r="15" spans="2:3" outlineLevel="1">
      <c r="B15" s="65" t="s">
        <v>60</v>
      </c>
      <c r="C15" s="12"/>
    </row>
    <row r="16" spans="2:3" outlineLevel="1">
      <c r="B16" s="56" t="s">
        <v>50</v>
      </c>
      <c r="C16" s="12"/>
    </row>
    <row r="17" spans="2:3">
      <c r="B17" s="2" t="s">
        <v>2</v>
      </c>
      <c r="C17" s="3"/>
    </row>
    <row r="18" spans="2:3">
      <c r="B18" s="27" t="s">
        <v>51</v>
      </c>
      <c r="C18" s="30"/>
    </row>
    <row r="19" spans="2:3" outlineLevel="1">
      <c r="B19" s="56" t="s">
        <v>57</v>
      </c>
      <c r="C19" s="11"/>
    </row>
    <row r="20" spans="2:3" outlineLevel="1">
      <c r="B20" s="56" t="s">
        <v>52</v>
      </c>
      <c r="C20" s="11"/>
    </row>
    <row r="21" spans="2:3" outlineLevel="1">
      <c r="B21" s="56" t="s">
        <v>53</v>
      </c>
      <c r="C21" s="11"/>
    </row>
    <row r="22" spans="2:3" outlineLevel="1">
      <c r="B22" s="56" t="s">
        <v>54</v>
      </c>
      <c r="C22" s="11"/>
    </row>
    <row r="23" spans="2:3" outlineLevel="1">
      <c r="B23" s="56" t="s">
        <v>55</v>
      </c>
      <c r="C23" s="11"/>
    </row>
    <row r="24" spans="2:3" outlineLevel="1">
      <c r="B24" s="56" t="s">
        <v>56</v>
      </c>
      <c r="C24" s="11"/>
    </row>
    <row r="25" spans="2:3" outlineLevel="1">
      <c r="B25" s="56" t="s">
        <v>58</v>
      </c>
      <c r="C25" s="11"/>
    </row>
    <row r="26" spans="2:3" outlineLevel="1">
      <c r="B26" s="56" t="s">
        <v>172</v>
      </c>
      <c r="C26" s="11"/>
    </row>
    <row r="27" spans="2:3" ht="15" customHeight="1" outlineLevel="1">
      <c r="B27" s="56" t="s">
        <v>173</v>
      </c>
      <c r="C27" s="11"/>
    </row>
    <row r="28" spans="2:3" outlineLevel="1">
      <c r="B28" s="56" t="s">
        <v>49</v>
      </c>
      <c r="C28" s="11"/>
    </row>
    <row r="29" spans="2:3">
      <c r="B29" s="2" t="s">
        <v>2</v>
      </c>
      <c r="C29" s="3"/>
    </row>
    <row r="30" spans="2:3">
      <c r="B30" s="33" t="s">
        <v>70</v>
      </c>
      <c r="C30" s="34"/>
    </row>
    <row r="31" spans="2:3" outlineLevel="1">
      <c r="B31" s="56" t="s">
        <v>61</v>
      </c>
      <c r="C31" s="11"/>
    </row>
    <row r="32" spans="2:3" outlineLevel="1">
      <c r="B32" s="56" t="s">
        <v>62</v>
      </c>
      <c r="C32" s="11"/>
    </row>
    <row r="33" spans="2:3" outlineLevel="1">
      <c r="B33" s="56" t="s">
        <v>63</v>
      </c>
      <c r="C33" s="11"/>
    </row>
    <row r="34" spans="2:3" outlineLevel="1">
      <c r="B34" s="56" t="s">
        <v>64</v>
      </c>
      <c r="C34" s="11"/>
    </row>
    <row r="35" spans="2:3" outlineLevel="1">
      <c r="B35" s="56" t="s">
        <v>65</v>
      </c>
      <c r="C35" s="11"/>
    </row>
    <row r="36" spans="2:3" outlineLevel="1">
      <c r="B36" s="56" t="s">
        <v>66</v>
      </c>
      <c r="C36" s="11"/>
    </row>
    <row r="37" spans="2:3" outlineLevel="1">
      <c r="B37" s="56" t="s">
        <v>67</v>
      </c>
      <c r="C37" s="11"/>
    </row>
    <row r="38" spans="2:3" outlineLevel="1">
      <c r="B38" s="56" t="s">
        <v>68</v>
      </c>
      <c r="C38" s="11"/>
    </row>
    <row r="39" spans="2:3" outlineLevel="1">
      <c r="B39" s="56" t="s">
        <v>69</v>
      </c>
      <c r="C39" s="12"/>
    </row>
    <row r="40" spans="2:3" outlineLevel="1">
      <c r="B40" s="56" t="s">
        <v>49</v>
      </c>
      <c r="C40" s="12"/>
    </row>
    <row r="41" spans="2:3">
      <c r="B41" s="2" t="s">
        <v>2</v>
      </c>
    </row>
    <row r="42" spans="2:3">
      <c r="B42" s="54" t="s">
        <v>71</v>
      </c>
      <c r="C42" s="55"/>
    </row>
    <row r="43" spans="2:3" outlineLevel="1">
      <c r="B43" s="56" t="s">
        <v>72</v>
      </c>
      <c r="C43" s="11"/>
    </row>
    <row r="44" spans="2:3" outlineLevel="1">
      <c r="B44" s="56" t="s">
        <v>73</v>
      </c>
      <c r="C44" s="11"/>
    </row>
    <row r="45" spans="2:3" outlineLevel="1">
      <c r="B45" s="56" t="s">
        <v>74</v>
      </c>
      <c r="C45" s="11"/>
    </row>
    <row r="46" spans="2:3" outlineLevel="1">
      <c r="B46" s="56" t="s">
        <v>75</v>
      </c>
      <c r="C46" s="11"/>
    </row>
    <row r="47" spans="2:3" outlineLevel="1">
      <c r="B47" s="56" t="s">
        <v>76</v>
      </c>
      <c r="C47" s="11"/>
    </row>
    <row r="48" spans="2:3" outlineLevel="1">
      <c r="B48" s="56" t="s">
        <v>77</v>
      </c>
      <c r="C48" s="12"/>
    </row>
    <row r="49" spans="2:5" outlineLevel="1">
      <c r="B49" s="56" t="s">
        <v>78</v>
      </c>
      <c r="C49" s="12"/>
    </row>
    <row r="50" spans="2:5" outlineLevel="1">
      <c r="B50" s="56" t="s">
        <v>49</v>
      </c>
      <c r="C50" s="12"/>
    </row>
    <row r="51" spans="2:5" outlineLevel="1">
      <c r="B51" s="56" t="s">
        <v>79</v>
      </c>
      <c r="C51" s="12"/>
    </row>
    <row r="52" spans="2:5" outlineLevel="1">
      <c r="B52" s="56" t="s">
        <v>79</v>
      </c>
      <c r="C52" s="12"/>
    </row>
    <row r="53" spans="2:5"/>
    <row r="54" spans="2:5">
      <c r="B54" s="33" t="s">
        <v>81</v>
      </c>
      <c r="C54" s="34"/>
      <c r="E54" s="9"/>
    </row>
    <row r="55" spans="2:5" outlineLevel="1">
      <c r="B55" s="56" t="s">
        <v>80</v>
      </c>
      <c r="C55" s="11"/>
    </row>
    <row r="56" spans="2:5" outlineLevel="1">
      <c r="B56" s="56" t="s">
        <v>82</v>
      </c>
      <c r="C56" s="11"/>
    </row>
    <row r="57" spans="2:5" outlineLevel="1">
      <c r="B57" s="56" t="s">
        <v>83</v>
      </c>
      <c r="C57" s="11"/>
    </row>
    <row r="58" spans="2:5" outlineLevel="1">
      <c r="B58" s="56" t="s">
        <v>84</v>
      </c>
      <c r="C58" s="11"/>
    </row>
    <row r="59" spans="2:5" outlineLevel="1">
      <c r="B59" s="56" t="s">
        <v>85</v>
      </c>
      <c r="C59" s="12"/>
    </row>
    <row r="60" spans="2:5" outlineLevel="1">
      <c r="B60" s="56" t="s">
        <v>86</v>
      </c>
      <c r="C60" s="12"/>
    </row>
    <row r="61" spans="2:5" outlineLevel="1">
      <c r="B61" s="56" t="s">
        <v>87</v>
      </c>
      <c r="C61" s="12"/>
    </row>
    <row r="62" spans="2:5" outlineLevel="1">
      <c r="B62" s="56" t="s">
        <v>49</v>
      </c>
      <c r="C62" s="12"/>
    </row>
    <row r="63" spans="2:5" outlineLevel="1">
      <c r="B63" s="56" t="s">
        <v>79</v>
      </c>
      <c r="C63" s="12"/>
    </row>
    <row r="64" spans="2:5" outlineLevel="1">
      <c r="B64" s="56" t="s">
        <v>79</v>
      </c>
      <c r="C64" s="12"/>
    </row>
    <row r="65" spans="2:3">
      <c r="B65" s="4"/>
    </row>
    <row r="66" spans="2:3">
      <c r="B66" s="33" t="s">
        <v>88</v>
      </c>
      <c r="C66" s="34"/>
    </row>
    <row r="67" spans="2:3" outlineLevel="1">
      <c r="B67" s="56" t="s">
        <v>90</v>
      </c>
      <c r="C67" s="11"/>
    </row>
    <row r="68" spans="2:3" outlineLevel="1">
      <c r="B68" s="56" t="s">
        <v>89</v>
      </c>
      <c r="C68" s="11"/>
    </row>
    <row r="69" spans="2:3" outlineLevel="1">
      <c r="B69" s="56" t="s">
        <v>91</v>
      </c>
      <c r="C69" s="11"/>
    </row>
    <row r="70" spans="2:3" outlineLevel="1">
      <c r="B70" s="56" t="s">
        <v>92</v>
      </c>
      <c r="C70" s="11"/>
    </row>
    <row r="71" spans="2:3" outlineLevel="1">
      <c r="B71" s="56" t="s">
        <v>93</v>
      </c>
      <c r="C71" s="11"/>
    </row>
    <row r="72" spans="2:3" outlineLevel="1">
      <c r="B72" s="56" t="s">
        <v>94</v>
      </c>
      <c r="C72" s="12"/>
    </row>
    <row r="73" spans="2:3" outlineLevel="1">
      <c r="B73" s="56" t="s">
        <v>95</v>
      </c>
      <c r="C73" s="12"/>
    </row>
    <row r="74" spans="2:3" outlineLevel="1">
      <c r="B74" s="56" t="s">
        <v>49</v>
      </c>
      <c r="C74" s="12"/>
    </row>
    <row r="75" spans="2:3" outlineLevel="1">
      <c r="B75" s="56" t="s">
        <v>79</v>
      </c>
      <c r="C75" s="12"/>
    </row>
    <row r="76" spans="2:3" outlineLevel="1">
      <c r="B76" s="56" t="s">
        <v>79</v>
      </c>
      <c r="C76" s="12"/>
    </row>
    <row r="77" spans="2:3">
      <c r="B77" s="4"/>
    </row>
    <row r="78" spans="2:3">
      <c r="B78" s="33" t="s">
        <v>96</v>
      </c>
      <c r="C78" s="34"/>
    </row>
    <row r="79" spans="2:3" outlineLevel="1">
      <c r="B79" s="56" t="s">
        <v>97</v>
      </c>
      <c r="C79" s="11"/>
    </row>
    <row r="80" spans="2:3" outlineLevel="1">
      <c r="B80" s="56" t="s">
        <v>171</v>
      </c>
      <c r="C80" s="11"/>
    </row>
    <row r="81" spans="2:3" outlineLevel="1">
      <c r="B81" s="56" t="s">
        <v>98</v>
      </c>
      <c r="C81" s="11"/>
    </row>
    <row r="82" spans="2:3" outlineLevel="1">
      <c r="B82" s="56" t="s">
        <v>99</v>
      </c>
      <c r="C82" s="11"/>
    </row>
    <row r="83" spans="2:3" outlineLevel="1">
      <c r="B83" s="56" t="s">
        <v>100</v>
      </c>
      <c r="C83" s="11"/>
    </row>
    <row r="84" spans="2:3" outlineLevel="1">
      <c r="B84" s="56" t="s">
        <v>101</v>
      </c>
      <c r="C84" s="12"/>
    </row>
    <row r="85" spans="2:3" outlineLevel="1">
      <c r="B85" s="56" t="s">
        <v>102</v>
      </c>
      <c r="C85" s="12"/>
    </row>
    <row r="86" spans="2:3" outlineLevel="1">
      <c r="B86" s="56" t="s">
        <v>49</v>
      </c>
      <c r="C86" s="12"/>
    </row>
    <row r="87" spans="2:3" outlineLevel="1">
      <c r="B87" s="56" t="s">
        <v>79</v>
      </c>
      <c r="C87" s="12"/>
    </row>
    <row r="88" spans="2:3" outlineLevel="1">
      <c r="B88" s="56" t="s">
        <v>79</v>
      </c>
      <c r="C88" s="12"/>
    </row>
    <row r="89" spans="2:3">
      <c r="B89" s="4"/>
    </row>
    <row r="90" spans="2:3">
      <c r="B90" s="33" t="s">
        <v>103</v>
      </c>
      <c r="C90" s="34"/>
    </row>
    <row r="91" spans="2:3" outlineLevel="1">
      <c r="B91" s="56" t="s">
        <v>104</v>
      </c>
      <c r="C91" s="11"/>
    </row>
    <row r="92" spans="2:3" outlineLevel="1">
      <c r="B92" s="56" t="s">
        <v>105</v>
      </c>
      <c r="C92" s="11"/>
    </row>
    <row r="93" spans="2:3" outlineLevel="1">
      <c r="B93" s="56" t="s">
        <v>106</v>
      </c>
      <c r="C93" s="11"/>
    </row>
    <row r="94" spans="2:3" outlineLevel="1">
      <c r="B94" s="56" t="s">
        <v>107</v>
      </c>
      <c r="C94" s="11"/>
    </row>
    <row r="95" spans="2:3" outlineLevel="1">
      <c r="B95" s="56" t="s">
        <v>108</v>
      </c>
      <c r="C95" s="11"/>
    </row>
    <row r="96" spans="2:3" outlineLevel="1">
      <c r="B96" s="56" t="s">
        <v>109</v>
      </c>
      <c r="C96" s="11"/>
    </row>
    <row r="97" spans="2:3" outlineLevel="1">
      <c r="B97" s="56" t="s">
        <v>49</v>
      </c>
      <c r="C97" s="12"/>
    </row>
    <row r="98" spans="2:3" outlineLevel="1">
      <c r="B98" s="56" t="s">
        <v>79</v>
      </c>
      <c r="C98" s="12"/>
    </row>
    <row r="99" spans="2:3" outlineLevel="1">
      <c r="B99" s="56" t="s">
        <v>79</v>
      </c>
      <c r="C99" s="12"/>
    </row>
    <row r="100" spans="2:3" outlineLevel="1">
      <c r="B100" s="56" t="s">
        <v>79</v>
      </c>
      <c r="C100" s="12"/>
    </row>
    <row r="101" spans="2:3">
      <c r="B101" s="4"/>
    </row>
    <row r="102" spans="2:3">
      <c r="B102" s="33" t="s">
        <v>134</v>
      </c>
      <c r="C102" s="34"/>
    </row>
    <row r="103" spans="2:3" outlineLevel="1">
      <c r="B103" s="56" t="s">
        <v>138</v>
      </c>
      <c r="C103" s="11"/>
    </row>
    <row r="104" spans="2:3" outlineLevel="1">
      <c r="B104" s="56" t="s">
        <v>139</v>
      </c>
      <c r="C104" s="11"/>
    </row>
    <row r="105" spans="2:3" outlineLevel="1">
      <c r="B105" s="56" t="s">
        <v>135</v>
      </c>
      <c r="C105" s="11"/>
    </row>
    <row r="106" spans="2:3" outlineLevel="1">
      <c r="B106" s="56" t="s">
        <v>136</v>
      </c>
      <c r="C106" s="11"/>
    </row>
    <row r="107" spans="2:3" outlineLevel="1">
      <c r="B107" s="56" t="s">
        <v>137</v>
      </c>
      <c r="C107" s="11"/>
    </row>
    <row r="108" spans="2:3" outlineLevel="1">
      <c r="B108" s="56" t="s">
        <v>49</v>
      </c>
      <c r="C108" s="11"/>
    </row>
    <row r="109" spans="2:3" outlineLevel="1">
      <c r="B109" s="56" t="s">
        <v>79</v>
      </c>
      <c r="C109" s="11"/>
    </row>
    <row r="110" spans="2:3" outlineLevel="1">
      <c r="B110" s="56" t="s">
        <v>79</v>
      </c>
      <c r="C110" s="11"/>
    </row>
    <row r="111" spans="2:3" outlineLevel="1">
      <c r="B111" s="56" t="s">
        <v>79</v>
      </c>
      <c r="C111" s="12"/>
    </row>
    <row r="112" spans="2:3" outlineLevel="1">
      <c r="B112" s="56" t="s">
        <v>79</v>
      </c>
      <c r="C112" s="12"/>
    </row>
    <row r="113" spans="2:3">
      <c r="B113" s="4"/>
    </row>
    <row r="114" spans="2:3">
      <c r="B114" s="33" t="s">
        <v>140</v>
      </c>
      <c r="C114" s="34"/>
    </row>
    <row r="115" spans="2:3" outlineLevel="1">
      <c r="B115" s="56" t="s">
        <v>141</v>
      </c>
      <c r="C115" s="11"/>
    </row>
    <row r="116" spans="2:3" outlineLevel="1">
      <c r="B116" s="56" t="s">
        <v>143</v>
      </c>
      <c r="C116" s="11"/>
    </row>
    <row r="117" spans="2:3" outlineLevel="1">
      <c r="B117" s="56" t="s">
        <v>144</v>
      </c>
      <c r="C117" s="11"/>
    </row>
    <row r="118" spans="2:3" outlineLevel="1">
      <c r="B118" s="56" t="s">
        <v>142</v>
      </c>
      <c r="C118" s="11"/>
    </row>
    <row r="119" spans="2:3" ht="15" customHeight="1" outlineLevel="1">
      <c r="B119" s="56" t="s">
        <v>146</v>
      </c>
      <c r="C119" s="11"/>
    </row>
    <row r="120" spans="2:3" outlineLevel="1">
      <c r="B120" s="56" t="s">
        <v>145</v>
      </c>
      <c r="C120" s="11"/>
    </row>
    <row r="121" spans="2:3" outlineLevel="1">
      <c r="B121" s="56" t="s">
        <v>147</v>
      </c>
      <c r="C121" s="11"/>
    </row>
    <row r="122" spans="2:3" outlineLevel="1">
      <c r="B122" s="56" t="s">
        <v>148</v>
      </c>
      <c r="C122" s="11"/>
    </row>
    <row r="123" spans="2:3" outlineLevel="1">
      <c r="B123" s="56" t="s">
        <v>49</v>
      </c>
      <c r="C123" s="12"/>
    </row>
    <row r="124" spans="2:3" outlineLevel="1">
      <c r="B124" s="56" t="s">
        <v>79</v>
      </c>
      <c r="C124" s="12"/>
    </row>
    <row r="125" spans="2:3">
      <c r="B125" s="4"/>
    </row>
    <row r="126" spans="2:3">
      <c r="B126" s="33" t="s">
        <v>110</v>
      </c>
      <c r="C126" s="34"/>
    </row>
    <row r="127" spans="2:3" outlineLevel="1">
      <c r="B127" s="56" t="s">
        <v>111</v>
      </c>
      <c r="C127" s="11"/>
    </row>
    <row r="128" spans="2:3" outlineLevel="1">
      <c r="B128" s="56" t="s">
        <v>112</v>
      </c>
      <c r="C128" s="11"/>
    </row>
    <row r="129" spans="2:3" outlineLevel="1">
      <c r="B129" s="56" t="s">
        <v>113</v>
      </c>
      <c r="C129" s="11"/>
    </row>
    <row r="130" spans="2:3" outlineLevel="1">
      <c r="B130" s="56" t="s">
        <v>114</v>
      </c>
      <c r="C130" s="11"/>
    </row>
    <row r="131" spans="2:3" outlineLevel="1">
      <c r="B131" s="56" t="s">
        <v>115</v>
      </c>
      <c r="C131" s="11"/>
    </row>
    <row r="132" spans="2:3" outlineLevel="1">
      <c r="B132" s="56" t="s">
        <v>49</v>
      </c>
      <c r="C132" s="11"/>
    </row>
    <row r="133" spans="2:3" outlineLevel="1">
      <c r="B133" s="56" t="s">
        <v>79</v>
      </c>
      <c r="C133" s="11"/>
    </row>
    <row r="134" spans="2:3" outlineLevel="1">
      <c r="B134" s="56" t="s">
        <v>79</v>
      </c>
      <c r="C134" s="11"/>
    </row>
    <row r="135" spans="2:3" outlineLevel="1">
      <c r="B135" s="56" t="s">
        <v>79</v>
      </c>
      <c r="C135" s="12"/>
    </row>
    <row r="136" spans="2:3" outlineLevel="1">
      <c r="B136" s="56" t="s">
        <v>79</v>
      </c>
      <c r="C136" s="12"/>
    </row>
    <row r="137" spans="2:3">
      <c r="B137" s="4"/>
    </row>
    <row r="138" spans="2:3">
      <c r="B138" s="33" t="s">
        <v>116</v>
      </c>
      <c r="C138" s="34"/>
    </row>
    <row r="139" spans="2:3" outlineLevel="1">
      <c r="B139" s="56" t="s">
        <v>117</v>
      </c>
      <c r="C139" s="11"/>
    </row>
    <row r="140" spans="2:3" outlineLevel="1">
      <c r="B140" s="56" t="s">
        <v>118</v>
      </c>
      <c r="C140" s="11"/>
    </row>
    <row r="141" spans="2:3" outlineLevel="1">
      <c r="B141" s="56" t="s">
        <v>119</v>
      </c>
      <c r="C141" s="11"/>
    </row>
    <row r="142" spans="2:3" outlineLevel="1">
      <c r="B142" s="56" t="s">
        <v>120</v>
      </c>
      <c r="C142" s="11"/>
    </row>
    <row r="143" spans="2:3" outlineLevel="1">
      <c r="B143" s="56" t="s">
        <v>121</v>
      </c>
      <c r="C143" s="11"/>
    </row>
    <row r="144" spans="2:3" outlineLevel="1">
      <c r="B144" s="56" t="s">
        <v>122</v>
      </c>
      <c r="C144" s="11"/>
    </row>
    <row r="145" spans="2:3" outlineLevel="1">
      <c r="B145" s="56" t="s">
        <v>49</v>
      </c>
      <c r="C145" s="11"/>
    </row>
    <row r="146" spans="2:3" outlineLevel="1">
      <c r="B146" s="56" t="s">
        <v>79</v>
      </c>
      <c r="C146" s="11"/>
    </row>
    <row r="147" spans="2:3" outlineLevel="1">
      <c r="B147" s="56" t="s">
        <v>79</v>
      </c>
      <c r="C147" s="12"/>
    </row>
    <row r="148" spans="2:3" outlineLevel="1">
      <c r="B148" s="56" t="s">
        <v>79</v>
      </c>
      <c r="C148" s="12"/>
    </row>
    <row r="149" spans="2:3">
      <c r="B149" s="4"/>
    </row>
    <row r="150" spans="2:3">
      <c r="B150" s="33" t="s">
        <v>123</v>
      </c>
      <c r="C150" s="34"/>
    </row>
    <row r="151" spans="2:3" outlineLevel="1">
      <c r="B151" s="56" t="s">
        <v>124</v>
      </c>
      <c r="C151" s="11"/>
    </row>
    <row r="152" spans="2:3" outlineLevel="1">
      <c r="B152" s="56" t="s">
        <v>125</v>
      </c>
      <c r="C152" s="11"/>
    </row>
    <row r="153" spans="2:3" outlineLevel="1">
      <c r="B153" s="56" t="s">
        <v>126</v>
      </c>
      <c r="C153" s="11"/>
    </row>
    <row r="154" spans="2:3" outlineLevel="1">
      <c r="B154" s="56" t="s">
        <v>127</v>
      </c>
      <c r="C154" s="11"/>
    </row>
    <row r="155" spans="2:3" outlineLevel="1">
      <c r="B155" s="56" t="s">
        <v>128</v>
      </c>
      <c r="C155" s="11"/>
    </row>
    <row r="156" spans="2:3" outlineLevel="1">
      <c r="B156" s="56" t="s">
        <v>49</v>
      </c>
      <c r="C156" s="11"/>
    </row>
    <row r="157" spans="2:3" outlineLevel="1">
      <c r="B157" s="56" t="s">
        <v>79</v>
      </c>
      <c r="C157" s="12"/>
    </row>
    <row r="158" spans="2:3" outlineLevel="1">
      <c r="B158" s="56" t="s">
        <v>79</v>
      </c>
      <c r="C158" s="12"/>
    </row>
    <row r="159" spans="2:3" outlineLevel="1">
      <c r="B159" s="56" t="s">
        <v>79</v>
      </c>
      <c r="C159" s="12"/>
    </row>
    <row r="160" spans="2:3" outlineLevel="1">
      <c r="B160" s="56" t="s">
        <v>79</v>
      </c>
      <c r="C160" s="12"/>
    </row>
    <row r="161" spans="2:3">
      <c r="B161" s="4"/>
    </row>
    <row r="162" spans="2:3">
      <c r="B162" s="33" t="s">
        <v>129</v>
      </c>
      <c r="C162" s="34"/>
    </row>
    <row r="163" spans="2:3" outlineLevel="1">
      <c r="B163" s="56" t="s">
        <v>130</v>
      </c>
      <c r="C163" s="11"/>
    </row>
    <row r="164" spans="2:3" outlineLevel="1">
      <c r="B164" s="56" t="s">
        <v>131</v>
      </c>
      <c r="C164" s="11"/>
    </row>
    <row r="165" spans="2:3" outlineLevel="1">
      <c r="B165" s="56" t="s">
        <v>132</v>
      </c>
      <c r="C165" s="11"/>
    </row>
    <row r="166" spans="2:3" outlineLevel="1">
      <c r="B166" s="56" t="s">
        <v>133</v>
      </c>
      <c r="C166" s="11"/>
    </row>
    <row r="167" spans="2:3" outlineLevel="1">
      <c r="B167" s="56" t="s">
        <v>49</v>
      </c>
      <c r="C167" s="11"/>
    </row>
    <row r="168" spans="2:3" outlineLevel="1">
      <c r="B168" s="56" t="s">
        <v>79</v>
      </c>
      <c r="C168" s="11"/>
    </row>
    <row r="169" spans="2:3" outlineLevel="1">
      <c r="B169" s="56" t="s">
        <v>79</v>
      </c>
      <c r="C169" s="11"/>
    </row>
    <row r="170" spans="2:3" outlineLevel="1">
      <c r="B170" s="56" t="s">
        <v>79</v>
      </c>
      <c r="C170" s="11"/>
    </row>
    <row r="171" spans="2:3" outlineLevel="1">
      <c r="B171" s="56" t="s">
        <v>79</v>
      </c>
      <c r="C171" s="15"/>
    </row>
    <row r="172" spans="2:3" outlineLevel="1">
      <c r="B172" s="56" t="s">
        <v>79</v>
      </c>
      <c r="C172" s="15"/>
    </row>
    <row r="173" spans="2:3">
      <c r="B173" s="4"/>
    </row>
    <row r="174" spans="2:3">
      <c r="B174" s="33" t="s">
        <v>149</v>
      </c>
      <c r="C174" s="34"/>
    </row>
    <row r="175" spans="2:3" outlineLevel="1">
      <c r="B175" s="56" t="s">
        <v>150</v>
      </c>
      <c r="C175" s="11"/>
    </row>
    <row r="176" spans="2:3" outlineLevel="1">
      <c r="B176" s="56" t="s">
        <v>151</v>
      </c>
      <c r="C176" s="11"/>
    </row>
    <row r="177" spans="2:3" outlineLevel="1">
      <c r="B177" s="56" t="s">
        <v>152</v>
      </c>
      <c r="C177" s="11"/>
    </row>
    <row r="178" spans="2:3" outlineLevel="1">
      <c r="B178" s="56" t="s">
        <v>153</v>
      </c>
      <c r="C178" s="11"/>
    </row>
    <row r="179" spans="2:3" outlineLevel="1">
      <c r="B179" s="56" t="s">
        <v>154</v>
      </c>
      <c r="C179" s="11"/>
    </row>
    <row r="180" spans="2:3" outlineLevel="1">
      <c r="B180" s="56" t="s">
        <v>155</v>
      </c>
      <c r="C180" s="11"/>
    </row>
    <row r="181" spans="2:3" outlineLevel="1">
      <c r="B181" s="56" t="s">
        <v>79</v>
      </c>
      <c r="C181" s="12"/>
    </row>
    <row r="182" spans="2:3" outlineLevel="1">
      <c r="B182" s="56" t="s">
        <v>79</v>
      </c>
      <c r="C182" s="12"/>
    </row>
    <row r="183" spans="2:3" outlineLevel="1">
      <c r="B183" s="56" t="s">
        <v>79</v>
      </c>
      <c r="C183" s="12"/>
    </row>
    <row r="184" spans="2:3" outlineLevel="1">
      <c r="B184" s="56" t="s">
        <v>79</v>
      </c>
      <c r="C184" s="12"/>
    </row>
    <row r="185" spans="2:3">
      <c r="B185" s="104" t="s">
        <v>79</v>
      </c>
      <c r="C185" s="105"/>
    </row>
    <row r="186" spans="2:3">
      <c r="B186" s="106"/>
      <c r="C186" s="107"/>
    </row>
    <row r="187" spans="2:3">
      <c r="B187" s="33" t="s">
        <v>156</v>
      </c>
      <c r="C187" s="34"/>
    </row>
    <row r="188" spans="2:3">
      <c r="B188" s="56" t="s">
        <v>157</v>
      </c>
      <c r="C188" s="11"/>
    </row>
    <row r="189" spans="2:3">
      <c r="B189" s="56" t="s">
        <v>158</v>
      </c>
      <c r="C189" s="11"/>
    </row>
    <row r="190" spans="2:3">
      <c r="B190" s="56" t="s">
        <v>159</v>
      </c>
      <c r="C190" s="11"/>
    </row>
    <row r="191" spans="2:3">
      <c r="B191" s="56" t="s">
        <v>161</v>
      </c>
      <c r="C191" s="11"/>
    </row>
    <row r="192" spans="2:3">
      <c r="B192" s="56" t="s">
        <v>160</v>
      </c>
      <c r="C192" s="11"/>
    </row>
    <row r="193" spans="2:3">
      <c r="B193" s="56" t="s">
        <v>49</v>
      </c>
      <c r="C193" s="11"/>
    </row>
    <row r="194" spans="2:3">
      <c r="B194" s="56" t="s">
        <v>79</v>
      </c>
      <c r="C194" s="11"/>
    </row>
    <row r="195" spans="2:3">
      <c r="B195" s="56" t="s">
        <v>79</v>
      </c>
      <c r="C195" s="11"/>
    </row>
    <row r="196" spans="2:3">
      <c r="B196" s="56" t="s">
        <v>79</v>
      </c>
      <c r="C196" s="15"/>
    </row>
    <row r="197" spans="2:3">
      <c r="B197" s="56" t="s">
        <v>79</v>
      </c>
      <c r="C197" s="15"/>
    </row>
    <row r="198" spans="2:3">
      <c r="B198" s="4"/>
    </row>
    <row r="199" spans="2:3">
      <c r="B199" s="33" t="s">
        <v>162</v>
      </c>
      <c r="C199" s="34"/>
    </row>
    <row r="200" spans="2:3">
      <c r="B200" s="56" t="s">
        <v>163</v>
      </c>
      <c r="C200" s="11"/>
    </row>
    <row r="201" spans="2:3">
      <c r="B201" s="56" t="s">
        <v>166</v>
      </c>
      <c r="C201" s="11"/>
    </row>
    <row r="202" spans="2:3">
      <c r="B202" s="56" t="s">
        <v>164</v>
      </c>
      <c r="C202" s="11"/>
    </row>
    <row r="203" spans="2:3">
      <c r="B203" s="56" t="s">
        <v>165</v>
      </c>
      <c r="C203" s="11"/>
    </row>
    <row r="204" spans="2:3">
      <c r="B204" s="56" t="s">
        <v>167</v>
      </c>
      <c r="C204" s="11"/>
    </row>
    <row r="205" spans="2:3">
      <c r="B205" s="56" t="s">
        <v>168</v>
      </c>
      <c r="C205" s="11"/>
    </row>
    <row r="206" spans="2:3">
      <c r="B206" s="56" t="s">
        <v>79</v>
      </c>
      <c r="C206" s="11"/>
    </row>
    <row r="207" spans="2:3">
      <c r="B207" s="56" t="s">
        <v>79</v>
      </c>
      <c r="C207" s="11"/>
    </row>
    <row r="208" spans="2:3">
      <c r="B208" s="56" t="s">
        <v>79</v>
      </c>
      <c r="C208" s="15"/>
    </row>
    <row r="209" spans="2:3">
      <c r="B209" s="56" t="s">
        <v>79</v>
      </c>
      <c r="C209" s="15"/>
    </row>
    <row r="210" spans="2:3">
      <c r="B210" s="4"/>
    </row>
    <row r="211" spans="2:3">
      <c r="B211" s="33" t="s">
        <v>169</v>
      </c>
      <c r="C211" s="34"/>
    </row>
    <row r="212" spans="2:3">
      <c r="B212" s="56" t="s">
        <v>170</v>
      </c>
      <c r="C212" s="11"/>
    </row>
    <row r="213" spans="2:3">
      <c r="B213" s="56" t="s">
        <v>79</v>
      </c>
      <c r="C213" s="11"/>
    </row>
    <row r="214" spans="2:3">
      <c r="B214" s="56" t="s">
        <v>79</v>
      </c>
      <c r="C214" s="11"/>
    </row>
    <row r="215" spans="2:3">
      <c r="B215" s="56" t="s">
        <v>79</v>
      </c>
      <c r="C215" s="11"/>
    </row>
    <row r="216" spans="2:3">
      <c r="B216" s="56" t="s">
        <v>79</v>
      </c>
      <c r="C216" s="11"/>
    </row>
    <row r="217" spans="2:3">
      <c r="B217" s="56" t="s">
        <v>79</v>
      </c>
      <c r="C217" s="11"/>
    </row>
    <row r="218" spans="2:3">
      <c r="B218" s="56" t="s">
        <v>79</v>
      </c>
      <c r="C218" s="11"/>
    </row>
    <row r="219" spans="2:3">
      <c r="B219" s="56" t="s">
        <v>79</v>
      </c>
      <c r="C219" s="11"/>
    </row>
    <row r="220" spans="2:3">
      <c r="B220" s="56" t="s">
        <v>79</v>
      </c>
      <c r="C220" s="15"/>
    </row>
    <row r="221" spans="2:3">
      <c r="B221" s="56" t="s">
        <v>79</v>
      </c>
      <c r="C221" s="15"/>
    </row>
    <row r="222" spans="2:3" hidden="1"/>
    <row r="223" spans="2:3" hidden="1"/>
    <row r="224" spans="2:3" hidden="1"/>
    <row r="225" hidden="1"/>
    <row r="226" hidden="1"/>
    <row r="227" hidden="1"/>
    <row r="228" hidden="1"/>
  </sheetData>
  <pageMargins left="0.7" right="0.7" top="0.75" bottom="0.75" header="0.3" footer="0.3"/>
  <pageSetup paperSize="9" orientation="portrait" horizontalDpi="75" verticalDpi="75"/>
  <tableParts count="1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6"/>
  <dimension ref="B1:XFC240"/>
  <sheetViews>
    <sheetView showGridLines="0" topLeftCell="H1" zoomScaleNormal="100" workbookViewId="0">
      <pane ySplit="6" topLeftCell="A22" activePane="bottomLeft" state="frozen"/>
      <selection activeCell="H1" sqref="H1"/>
      <selection pane="bottomLeft" activeCell="H7" sqref="A7:XFD7"/>
    </sheetView>
  </sheetViews>
  <sheetFormatPr defaultColWidth="0" defaultRowHeight="15" zeroHeight="1" outlineLevelRow="1" outlineLevelCol="1"/>
  <cols>
    <col min="1" max="1" width="1.7109375" style="22" customWidth="1"/>
    <col min="2" max="2" width="64.7109375" style="118" customWidth="1"/>
    <col min="3" max="5" width="14.42578125" style="22" customWidth="1"/>
    <col min="6" max="6" width="10.85546875" style="22" customWidth="1" outlineLevel="1"/>
    <col min="7" max="7" width="43.7109375" style="22" customWidth="1" outlineLevel="1"/>
    <col min="8" max="8" width="2.28515625" style="22" customWidth="1"/>
    <col min="9" max="9" width="64.7109375" style="22" customWidth="1"/>
    <col min="10" max="21" width="14.42578125" style="22" customWidth="1"/>
    <col min="22" max="22" width="10.42578125" style="22" customWidth="1"/>
    <col min="23" max="2227" width="0" style="22" hidden="1" customWidth="1"/>
    <col min="2228" max="2228" width="9.140625" style="22" hidden="1" customWidth="1"/>
    <col min="2229" max="2230" width="0" style="22" hidden="1" customWidth="1"/>
    <col min="2231" max="2231" width="8.7109375" style="22" hidden="1" customWidth="1"/>
    <col min="2232" max="2236" width="0" style="22" hidden="1" customWidth="1"/>
    <col min="2237" max="2245" width="8.85546875" style="22" hidden="1" customWidth="1"/>
    <col min="2246" max="2538" width="0" style="22" hidden="1" customWidth="1"/>
    <col min="2539" max="16383" width="8.85546875" style="22" hidden="1"/>
    <col min="16384" max="16384" width="0.5703125" style="22" customWidth="1"/>
  </cols>
  <sheetData>
    <row r="1" spans="2:22" ht="37.5" customHeight="1">
      <c r="B1" s="58" t="s">
        <v>2</v>
      </c>
      <c r="C1"/>
      <c r="D1"/>
      <c r="E1"/>
      <c r="F1"/>
      <c r="G1"/>
      <c r="I1" s="20" t="s">
        <v>27</v>
      </c>
      <c r="J1" s="52">
        <v>10</v>
      </c>
      <c r="K1" s="21" t="s">
        <v>40</v>
      </c>
      <c r="L1"/>
      <c r="M1"/>
      <c r="N1"/>
      <c r="O1"/>
      <c r="P1"/>
      <c r="Q1"/>
      <c r="R1"/>
      <c r="S1"/>
      <c r="T1"/>
      <c r="U1"/>
      <c r="V1"/>
    </row>
    <row r="2" spans="2:22" ht="37.5" customHeight="1">
      <c r="B2" s="58"/>
      <c r="C2"/>
      <c r="D2"/>
      <c r="E2"/>
      <c r="F2"/>
      <c r="G2"/>
      <c r="I2" s="20"/>
      <c r="K2" s="21"/>
      <c r="L2"/>
      <c r="M2"/>
      <c r="N2"/>
      <c r="O2"/>
      <c r="P2"/>
      <c r="Q2"/>
      <c r="R2"/>
      <c r="S2"/>
      <c r="T2"/>
      <c r="U2"/>
      <c r="V2"/>
    </row>
    <row r="3" spans="2:22" ht="18">
      <c r="B3" s="59" t="s">
        <v>1</v>
      </c>
      <c r="C3"/>
      <c r="D3"/>
      <c r="E3"/>
      <c r="F3"/>
      <c r="G3"/>
      <c r="I3" s="10" t="s">
        <v>26</v>
      </c>
      <c r="J3"/>
      <c r="K3"/>
      <c r="L3"/>
      <c r="M3"/>
      <c r="N3"/>
      <c r="O3"/>
      <c r="P3"/>
      <c r="Q3"/>
      <c r="R3"/>
      <c r="S3"/>
      <c r="T3"/>
      <c r="U3"/>
      <c r="V3"/>
    </row>
    <row r="4" spans="2:22">
      <c r="B4" s="60"/>
      <c r="C4"/>
      <c r="D4"/>
      <c r="E4"/>
      <c r="F4"/>
      <c r="G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30">
      <c r="B5" s="36" t="s">
        <v>0</v>
      </c>
      <c r="C5" s="37" t="s">
        <v>7</v>
      </c>
      <c r="D5" s="38" t="s">
        <v>8</v>
      </c>
      <c r="E5" s="36" t="s">
        <v>6</v>
      </c>
      <c r="F5" s="37" t="s">
        <v>10</v>
      </c>
      <c r="G5" s="36" t="s">
        <v>4</v>
      </c>
      <c r="I5" s="36" t="s">
        <v>0</v>
      </c>
      <c r="J5" s="39" t="s">
        <v>25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2:22" ht="24" customHeight="1">
      <c r="B6" s="41" t="s">
        <v>9</v>
      </c>
      <c r="C6" s="42">
        <f>C8+C20+C32+C44+C56+C68+C80+C92+C104+C116+C128+C140+C152+C164+C176</f>
        <v>0</v>
      </c>
      <c r="D6" s="42">
        <f>D8+D20+D32+D44+D56+D68+D80+D92+D104+D116+D128+D140+D152+D164+D176</f>
        <v>0</v>
      </c>
      <c r="E6" s="42">
        <f>C6-D6</f>
        <v>0</v>
      </c>
      <c r="F6" s="36" t="s">
        <v>11</v>
      </c>
      <c r="G6" s="36"/>
      <c r="I6" s="40"/>
      <c r="J6" s="44" t="s">
        <v>12</v>
      </c>
      <c r="K6" s="41" t="s">
        <v>13</v>
      </c>
      <c r="L6" s="41" t="s">
        <v>14</v>
      </c>
      <c r="M6" s="41" t="s">
        <v>15</v>
      </c>
      <c r="N6" s="41" t="s">
        <v>16</v>
      </c>
      <c r="O6" s="41" t="s">
        <v>17</v>
      </c>
      <c r="P6" s="41" t="s">
        <v>18</v>
      </c>
      <c r="Q6" s="41" t="s">
        <v>19</v>
      </c>
      <c r="R6" s="41" t="s">
        <v>20</v>
      </c>
      <c r="S6" s="41" t="s">
        <v>21</v>
      </c>
      <c r="T6" s="41" t="s">
        <v>22</v>
      </c>
      <c r="U6" s="41" t="s">
        <v>23</v>
      </c>
      <c r="V6" s="41" t="s">
        <v>24</v>
      </c>
    </row>
    <row r="7" spans="2:22">
      <c r="B7" s="60"/>
      <c r="C7"/>
      <c r="D7"/>
      <c r="E7"/>
      <c r="F7"/>
      <c r="G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2:22">
      <c r="B8" s="27" t="str">
        <f>Kategorie!B6</f>
        <v>Koszty związane z lokalem</v>
      </c>
      <c r="C8" s="28">
        <f>Miesiace!C6+Miesiace!J6+Miesiace!Q6+Miesiace!X6+Miesiace!AE6+Miesiace!AL6+Miesiace!AS6+Miesiace!AZ6+Miesiace!BG6+Miesiace!BN6+Miesiace!BU6+Miesiace!CB6+Miesiace!C6</f>
        <v>0</v>
      </c>
      <c r="D8" s="29">
        <f t="shared" ref="D8:D71" si="0">(SUM(K8:V8))</f>
        <v>0</v>
      </c>
      <c r="E8" s="30">
        <f t="shared" ref="E8:E18" si="1">C8-D8</f>
        <v>0</v>
      </c>
      <c r="F8" s="31" t="str">
        <f t="shared" ref="F8:F18" si="2">IFERROR(D8/C8,"")</f>
        <v/>
      </c>
      <c r="G8" s="32"/>
      <c r="I8" s="43" t="str">
        <f>Kategorie!B6</f>
        <v>Koszty związane z lokalem</v>
      </c>
      <c r="J8" s="30">
        <f>(SUM(K8:V8)/$J$1)</f>
        <v>0</v>
      </c>
      <c r="K8" s="30">
        <f>Miesiace!D6</f>
        <v>0</v>
      </c>
      <c r="L8" s="30">
        <f>Miesiace!K6</f>
        <v>0</v>
      </c>
      <c r="M8" s="30">
        <f>Miesiace!R6</f>
        <v>0</v>
      </c>
      <c r="N8" s="30">
        <f>Miesiace!Y6</f>
        <v>0</v>
      </c>
      <c r="O8" s="30">
        <f>Miesiace!AF6</f>
        <v>0</v>
      </c>
      <c r="P8" s="30">
        <f>Miesiace!AM6</f>
        <v>0</v>
      </c>
      <c r="Q8" s="30">
        <f>Miesiace!AT6</f>
        <v>0</v>
      </c>
      <c r="R8" s="30">
        <f>Miesiace!BA6</f>
        <v>0</v>
      </c>
      <c r="S8" s="30">
        <f>Miesiace!BH6</f>
        <v>0</v>
      </c>
      <c r="T8" s="30">
        <f>Miesiace!BO6</f>
        <v>0</v>
      </c>
      <c r="U8" s="30">
        <f>Miesiace!BV6</f>
        <v>0</v>
      </c>
      <c r="V8" s="30">
        <f>Miesiace!CC6</f>
        <v>0</v>
      </c>
    </row>
    <row r="9" spans="2:22" ht="15" customHeight="1" outlineLevel="1">
      <c r="B9" s="61" t="str">
        <f>Kategorie!B7</f>
        <v xml:space="preserve">zakup lub wynajęcie lokalu (np. rata kredytu, kaucja lub czynsz) </v>
      </c>
      <c r="C9" s="11">
        <f>Miesiace!C7+Miesiace!J7+Miesiace!Q7+Miesiace!X7+Miesiace!AE7+Miesiace!AL7+Miesiace!AS7+Miesiace!AZ7+Miesiace!BG7+Miesiace!BN7+Miesiace!BU7+Miesiace!CB7+Miesiace!C7</f>
        <v>0</v>
      </c>
      <c r="D9" s="51">
        <f t="shared" si="0"/>
        <v>0</v>
      </c>
      <c r="E9" s="5">
        <f t="shared" si="1"/>
        <v>0</v>
      </c>
      <c r="F9" s="6" t="str">
        <f t="shared" si="2"/>
        <v/>
      </c>
      <c r="G9" s="8"/>
      <c r="I9" s="45" t="str">
        <f>Kategorie!B7</f>
        <v xml:space="preserve">zakup lub wynajęcie lokalu (np. rata kredytu, kaucja lub czynsz) </v>
      </c>
      <c r="J9" s="48">
        <f t="shared" ref="J9:J18" si="3">(SUM(K9:V9)/$J$1)</f>
        <v>0</v>
      </c>
      <c r="K9" s="49">
        <f>Miesiace!D7</f>
        <v>0</v>
      </c>
      <c r="L9" s="50">
        <f>Miesiace!K7</f>
        <v>0</v>
      </c>
      <c r="M9" s="50">
        <f>Miesiace!R7</f>
        <v>0</v>
      </c>
      <c r="N9" s="50">
        <f>Miesiace!Y7</f>
        <v>0</v>
      </c>
      <c r="O9" s="50">
        <f>Miesiace!AF7</f>
        <v>0</v>
      </c>
      <c r="P9" s="50">
        <f>Miesiace!AM7</f>
        <v>0</v>
      </c>
      <c r="Q9" s="50">
        <f>Miesiace!AT7</f>
        <v>0</v>
      </c>
      <c r="R9" s="50">
        <f>Miesiace!BA7</f>
        <v>0</v>
      </c>
      <c r="S9" s="50">
        <f>Miesiace!BH7</f>
        <v>0</v>
      </c>
      <c r="T9" s="50">
        <f>Miesiace!BO7</f>
        <v>0</v>
      </c>
      <c r="U9" s="50">
        <f>Miesiace!BV7</f>
        <v>0</v>
      </c>
      <c r="V9" s="50">
        <f>Miesiace!CC7</f>
        <v>0</v>
      </c>
    </row>
    <row r="10" spans="2:22" outlineLevel="1">
      <c r="B10" s="61" t="str">
        <f>Kategorie!B8</f>
        <v>woda i kanalizacja</v>
      </c>
      <c r="C10" s="11">
        <f>Miesiace!C8+Miesiace!J8+Miesiace!Q8+Miesiace!X8+Miesiace!AE8+Miesiace!AL8+Miesiace!AS8+Miesiace!AZ8+Miesiace!BG8+Miesiace!BN8+Miesiace!BU8+Miesiace!CB8+Miesiace!C8</f>
        <v>0</v>
      </c>
      <c r="D10" s="51">
        <f t="shared" si="0"/>
        <v>0</v>
      </c>
      <c r="E10" s="5">
        <f t="shared" si="1"/>
        <v>0</v>
      </c>
      <c r="F10" s="6" t="str">
        <f t="shared" si="2"/>
        <v/>
      </c>
      <c r="G10" s="8"/>
      <c r="I10" s="45" t="str">
        <f>Kategorie!B8</f>
        <v>woda i kanalizacja</v>
      </c>
      <c r="J10" s="48">
        <f t="shared" si="3"/>
        <v>0</v>
      </c>
      <c r="K10" s="49">
        <f>Miesiace!D8</f>
        <v>0</v>
      </c>
      <c r="L10" s="50">
        <f>Miesiace!K8</f>
        <v>0</v>
      </c>
      <c r="M10" s="50">
        <f>Miesiace!R8</f>
        <v>0</v>
      </c>
      <c r="N10" s="50">
        <f>Miesiace!Y8</f>
        <v>0</v>
      </c>
      <c r="O10" s="50">
        <f>Miesiace!AF8</f>
        <v>0</v>
      </c>
      <c r="P10" s="50">
        <f>Miesiace!AM8</f>
        <v>0</v>
      </c>
      <c r="Q10" s="50">
        <f>Miesiace!AT8</f>
        <v>0</v>
      </c>
      <c r="R10" s="50">
        <f>Miesiace!BA8</f>
        <v>0</v>
      </c>
      <c r="S10" s="50">
        <f>Miesiace!BH8</f>
        <v>0</v>
      </c>
      <c r="T10" s="50">
        <f>Miesiace!BO8</f>
        <v>0</v>
      </c>
      <c r="U10" s="50">
        <f>Miesiace!BV8</f>
        <v>0</v>
      </c>
      <c r="V10" s="50">
        <f>Miesiace!CC8</f>
        <v>0</v>
      </c>
    </row>
    <row r="11" spans="2:22" outlineLevel="1">
      <c r="B11" s="61" t="str">
        <f>Kategorie!B9</f>
        <v>prąd</v>
      </c>
      <c r="C11" s="11">
        <f>Miesiace!C9+Miesiace!J9+Miesiace!Q9+Miesiace!X9+Miesiace!AE9+Miesiace!AL9+Miesiace!AS9+Miesiace!AZ9+Miesiace!BG9+Miesiace!BN9+Miesiace!BU9+Miesiace!CB9+Miesiace!C9</f>
        <v>0</v>
      </c>
      <c r="D11" s="51">
        <f t="shared" si="0"/>
        <v>0</v>
      </c>
      <c r="E11" s="5">
        <f t="shared" si="1"/>
        <v>0</v>
      </c>
      <c r="F11" s="6" t="str">
        <f t="shared" si="2"/>
        <v/>
      </c>
      <c r="G11" s="8"/>
      <c r="I11" s="45" t="str">
        <f>Kategorie!B9</f>
        <v>prąd</v>
      </c>
      <c r="J11" s="48">
        <f t="shared" si="3"/>
        <v>0</v>
      </c>
      <c r="K11" s="49">
        <f>Miesiace!D9</f>
        <v>0</v>
      </c>
      <c r="L11" s="50">
        <f>Miesiace!K9</f>
        <v>0</v>
      </c>
      <c r="M11" s="50">
        <f>Miesiace!R9</f>
        <v>0</v>
      </c>
      <c r="N11" s="50">
        <f>Miesiace!Y9</f>
        <v>0</v>
      </c>
      <c r="O11" s="50">
        <f>Miesiace!AF9</f>
        <v>0</v>
      </c>
      <c r="P11" s="50">
        <f>Miesiace!AM9</f>
        <v>0</v>
      </c>
      <c r="Q11" s="50">
        <f>Miesiace!AT9</f>
        <v>0</v>
      </c>
      <c r="R11" s="50">
        <f>Miesiace!BA9</f>
        <v>0</v>
      </c>
      <c r="S11" s="50">
        <f>Miesiace!BH9</f>
        <v>0</v>
      </c>
      <c r="T11" s="50">
        <f>Miesiace!BO9</f>
        <v>0</v>
      </c>
      <c r="U11" s="50">
        <f>Miesiace!BV9</f>
        <v>0</v>
      </c>
      <c r="V11" s="50">
        <f>Miesiace!CC9</f>
        <v>0</v>
      </c>
    </row>
    <row r="12" spans="2:22" outlineLevel="1">
      <c r="B12" s="61" t="str">
        <f>Kategorie!B10</f>
        <v>ogrzewanie</v>
      </c>
      <c r="C12" s="11">
        <f>Miesiace!C10+Miesiace!J10+Miesiace!Q10+Miesiace!X10+Miesiace!AE10+Miesiace!AL10+Miesiace!AS10+Miesiace!AZ10+Miesiace!BG10+Miesiace!BN10+Miesiace!BU10+Miesiace!CB10+Miesiace!C10</f>
        <v>0</v>
      </c>
      <c r="D12" s="51">
        <f t="shared" si="0"/>
        <v>0</v>
      </c>
      <c r="E12" s="5">
        <f t="shared" si="1"/>
        <v>0</v>
      </c>
      <c r="F12" s="6" t="str">
        <f t="shared" si="2"/>
        <v/>
      </c>
      <c r="G12" s="8"/>
      <c r="I12" s="45" t="str">
        <f>Kategorie!B10</f>
        <v>ogrzewanie</v>
      </c>
      <c r="J12" s="48">
        <f t="shared" si="3"/>
        <v>0</v>
      </c>
      <c r="K12" s="49">
        <f>Miesiace!D10</f>
        <v>0</v>
      </c>
      <c r="L12" s="50">
        <f>Miesiace!K10</f>
        <v>0</v>
      </c>
      <c r="M12" s="50">
        <f>Miesiace!R10</f>
        <v>0</v>
      </c>
      <c r="N12" s="50">
        <f>Miesiace!Y10</f>
        <v>0</v>
      </c>
      <c r="O12" s="50">
        <f>Miesiace!AF10</f>
        <v>0</v>
      </c>
      <c r="P12" s="50">
        <f>Miesiace!AM10</f>
        <v>0</v>
      </c>
      <c r="Q12" s="50">
        <f>Miesiace!AT10</f>
        <v>0</v>
      </c>
      <c r="R12" s="50">
        <f>Miesiace!BA10</f>
        <v>0</v>
      </c>
      <c r="S12" s="50">
        <f>Miesiace!BH10</f>
        <v>0</v>
      </c>
      <c r="T12" s="50">
        <f>Miesiace!BO10</f>
        <v>0</v>
      </c>
      <c r="U12" s="50">
        <f>Miesiace!BV10</f>
        <v>0</v>
      </c>
      <c r="V12" s="50">
        <f>Miesiace!CC10</f>
        <v>0</v>
      </c>
    </row>
    <row r="13" spans="2:22" ht="15" customHeight="1" outlineLevel="1">
      <c r="B13" s="61" t="str">
        <f>Kategorie!B11</f>
        <v>remont/dostosowanie lokalu (np. doprowadzenie wody)</v>
      </c>
      <c r="C13" s="11">
        <f>Miesiace!C11+Miesiace!J11+Miesiace!Q11+Miesiace!X11+Miesiace!AE11+Miesiace!AL11+Miesiace!AS11+Miesiace!AZ11+Miesiace!BG11+Miesiace!BN11+Miesiace!BU11+Miesiace!CB11+Miesiace!C11</f>
        <v>0</v>
      </c>
      <c r="D13" s="51">
        <f t="shared" si="0"/>
        <v>0</v>
      </c>
      <c r="E13" s="5">
        <f t="shared" si="1"/>
        <v>0</v>
      </c>
      <c r="F13" s="6" t="str">
        <f t="shared" si="2"/>
        <v/>
      </c>
      <c r="G13" s="8"/>
      <c r="I13" s="45" t="str">
        <f>Kategorie!B11</f>
        <v>remont/dostosowanie lokalu (np. doprowadzenie wody)</v>
      </c>
      <c r="J13" s="48">
        <f t="shared" si="3"/>
        <v>0</v>
      </c>
      <c r="K13" s="49">
        <f>Miesiace!D11</f>
        <v>0</v>
      </c>
      <c r="L13" s="50">
        <f>Miesiace!K11</f>
        <v>0</v>
      </c>
      <c r="M13" s="50">
        <f>Miesiace!R11</f>
        <v>0</v>
      </c>
      <c r="N13" s="50">
        <f>Miesiace!Y11</f>
        <v>0</v>
      </c>
      <c r="O13" s="50">
        <f>Miesiace!AF11</f>
        <v>0</v>
      </c>
      <c r="P13" s="50">
        <f>Miesiace!AM11</f>
        <v>0</v>
      </c>
      <c r="Q13" s="50">
        <f>Miesiace!AT11</f>
        <v>0</v>
      </c>
      <c r="R13" s="50">
        <f>Miesiace!BA11</f>
        <v>0</v>
      </c>
      <c r="S13" s="50">
        <f>Miesiace!BH11</f>
        <v>0</v>
      </c>
      <c r="T13" s="50">
        <f>Miesiace!BO11</f>
        <v>0</v>
      </c>
      <c r="U13" s="50">
        <f>Miesiace!BV11</f>
        <v>0</v>
      </c>
      <c r="V13" s="50">
        <f>Miesiace!CC11</f>
        <v>0</v>
      </c>
    </row>
    <row r="14" spans="2:22" ht="15" customHeight="1" outlineLevel="1">
      <c r="B14" s="61" t="str">
        <f>Kategorie!B12</f>
        <v xml:space="preserve">zakupy związane z lokalem (np. środki czystości) </v>
      </c>
      <c r="C14" s="11">
        <f>Miesiace!C12+Miesiace!J12+Miesiace!Q12+Miesiace!X12+Miesiace!AE12+Miesiace!AL12+Miesiace!AS12+Miesiace!AZ12+Miesiace!BG12+Miesiace!BN12+Miesiace!BU12+Miesiace!CB12+Miesiace!C12</f>
        <v>0</v>
      </c>
      <c r="D14" s="51">
        <f t="shared" si="0"/>
        <v>0</v>
      </c>
      <c r="E14" s="5">
        <f t="shared" si="1"/>
        <v>0</v>
      </c>
      <c r="F14" s="6" t="str">
        <f t="shared" si="2"/>
        <v/>
      </c>
      <c r="G14" s="17"/>
      <c r="I14" s="45" t="str">
        <f>Kategorie!B12</f>
        <v xml:space="preserve">zakupy związane z lokalem (np. środki czystości) </v>
      </c>
      <c r="J14" s="48">
        <f t="shared" si="3"/>
        <v>0</v>
      </c>
      <c r="K14" s="49">
        <f>Miesiace!D12</f>
        <v>0</v>
      </c>
      <c r="L14" s="50">
        <f>Miesiace!K12</f>
        <v>0</v>
      </c>
      <c r="M14" s="50">
        <f>Miesiace!R12</f>
        <v>0</v>
      </c>
      <c r="N14" s="50">
        <f>Miesiace!Y12</f>
        <v>0</v>
      </c>
      <c r="O14" s="50">
        <f>Miesiace!AF12</f>
        <v>0</v>
      </c>
      <c r="P14" s="50">
        <f>Miesiace!AM12</f>
        <v>0</v>
      </c>
      <c r="Q14" s="50">
        <f>Miesiace!AT12</f>
        <v>0</v>
      </c>
      <c r="R14" s="50">
        <f>Miesiace!BA12</f>
        <v>0</v>
      </c>
      <c r="S14" s="50">
        <f>Miesiace!BH12</f>
        <v>0</v>
      </c>
      <c r="T14" s="50">
        <f>Miesiace!BO12</f>
        <v>0</v>
      </c>
      <c r="U14" s="50">
        <f>Miesiace!BV12</f>
        <v>0</v>
      </c>
      <c r="V14" s="50">
        <f>Miesiace!CC12</f>
        <v>0</v>
      </c>
    </row>
    <row r="15" spans="2:22" ht="15" customHeight="1" outlineLevel="1">
      <c r="B15" s="61" t="str">
        <f>Kategorie!B13</f>
        <v xml:space="preserve">wywóz odpadów komunalnych </v>
      </c>
      <c r="C15" s="11">
        <f>Miesiace!C13+Miesiace!J13+Miesiace!Q13+Miesiace!X13+Miesiace!AE13+Miesiace!AL13+Miesiace!AS13+Miesiace!AZ13+Miesiace!BG13+Miesiace!BN13+Miesiace!BU13+Miesiace!CB13+Miesiace!C13</f>
        <v>0</v>
      </c>
      <c r="D15" s="51">
        <f t="shared" si="0"/>
        <v>0</v>
      </c>
      <c r="E15" s="5">
        <f t="shared" si="1"/>
        <v>0</v>
      </c>
      <c r="F15" s="16" t="str">
        <f t="shared" si="2"/>
        <v/>
      </c>
      <c r="G15" s="17"/>
      <c r="I15" s="45" t="str">
        <f>Kategorie!B13</f>
        <v xml:space="preserve">wywóz odpadów komunalnych </v>
      </c>
      <c r="J15" s="48">
        <f t="shared" si="3"/>
        <v>0</v>
      </c>
      <c r="K15" s="49">
        <f>Miesiace!D13</f>
        <v>0</v>
      </c>
      <c r="L15" s="50">
        <f>Miesiace!K13</f>
        <v>0</v>
      </c>
      <c r="M15" s="50">
        <f>Miesiace!R13</f>
        <v>0</v>
      </c>
      <c r="N15" s="50">
        <f>Miesiace!Y13</f>
        <v>0</v>
      </c>
      <c r="O15" s="50">
        <f>Miesiace!AF13</f>
        <v>0</v>
      </c>
      <c r="P15" s="50">
        <f>Miesiace!AM13</f>
        <v>0</v>
      </c>
      <c r="Q15" s="50">
        <f>Miesiace!AT13</f>
        <v>0</v>
      </c>
      <c r="R15" s="50">
        <f>Miesiace!BA13</f>
        <v>0</v>
      </c>
      <c r="S15" s="50">
        <f>Miesiace!BH13</f>
        <v>0</v>
      </c>
      <c r="T15" s="50">
        <f>Miesiace!BO13</f>
        <v>0</v>
      </c>
      <c r="U15" s="50">
        <f>Miesiace!BV13</f>
        <v>0</v>
      </c>
      <c r="V15" s="50">
        <f>Miesiace!CC13</f>
        <v>0</v>
      </c>
    </row>
    <row r="16" spans="2:22" ht="15" customHeight="1" outlineLevel="1">
      <c r="B16" s="61" t="str">
        <f>Kategorie!B14</f>
        <v xml:space="preserve">wywóz odpadów medycznych (jeśli dotyczy) </v>
      </c>
      <c r="C16" s="11">
        <f>Miesiace!C14+Miesiace!J14+Miesiace!Q14+Miesiace!X14+Miesiace!AE14+Miesiace!AL14+Miesiace!AS14+Miesiace!AZ14+Miesiace!BG14+Miesiace!BN14+Miesiace!BU14+Miesiace!CB14+Miesiace!C14</f>
        <v>0</v>
      </c>
      <c r="D16" s="51">
        <f t="shared" si="0"/>
        <v>0</v>
      </c>
      <c r="E16" s="5">
        <f t="shared" si="1"/>
        <v>0</v>
      </c>
      <c r="F16" s="16" t="str">
        <f t="shared" si="2"/>
        <v/>
      </c>
      <c r="G16" s="17"/>
      <c r="I16" s="45" t="str">
        <f>Kategorie!B14</f>
        <v xml:space="preserve">wywóz odpadów medycznych (jeśli dotyczy) </v>
      </c>
      <c r="J16" s="48">
        <f t="shared" si="3"/>
        <v>0</v>
      </c>
      <c r="K16" s="49">
        <f>Miesiace!D14</f>
        <v>0</v>
      </c>
      <c r="L16" s="50">
        <f>Miesiace!K14</f>
        <v>0</v>
      </c>
      <c r="M16" s="50">
        <f>Miesiace!R14</f>
        <v>0</v>
      </c>
      <c r="N16" s="50">
        <f>Miesiace!Y14</f>
        <v>0</v>
      </c>
      <c r="O16" s="50">
        <f>Miesiace!AF14</f>
        <v>0</v>
      </c>
      <c r="P16" s="50">
        <f>Miesiace!AM14</f>
        <v>0</v>
      </c>
      <c r="Q16" s="50">
        <f>Miesiace!AT14</f>
        <v>0</v>
      </c>
      <c r="R16" s="50">
        <f>Miesiace!BA14</f>
        <v>0</v>
      </c>
      <c r="S16" s="50">
        <f>Miesiace!BH14</f>
        <v>0</v>
      </c>
      <c r="T16" s="50">
        <f>Miesiace!BO14</f>
        <v>0</v>
      </c>
      <c r="U16" s="50">
        <f>Miesiace!BV14</f>
        <v>0</v>
      </c>
      <c r="V16" s="50">
        <f>Miesiace!CC14</f>
        <v>0</v>
      </c>
    </row>
    <row r="17" spans="2:22" ht="15" customHeight="1" outlineLevel="1">
      <c r="B17" s="61" t="str">
        <f>Kategorie!B15</f>
        <v xml:space="preserve">przeglądy (np. instalacji), cyklincze remonty (np. malowanie ścian)  </v>
      </c>
      <c r="C17" s="11">
        <f>Miesiace!C15+Miesiace!J15+Miesiace!Q15+Miesiace!X15+Miesiace!AE15+Miesiace!AL15+Miesiace!AS15+Miesiace!AZ15+Miesiace!BG15+Miesiace!BN15+Miesiace!BU15+Miesiace!CB15+Miesiace!C15</f>
        <v>0</v>
      </c>
      <c r="D17" s="51">
        <f t="shared" si="0"/>
        <v>0</v>
      </c>
      <c r="E17" s="5">
        <f t="shared" si="1"/>
        <v>0</v>
      </c>
      <c r="F17" s="16" t="str">
        <f t="shared" si="2"/>
        <v/>
      </c>
      <c r="G17" s="17"/>
      <c r="I17" s="45" t="str">
        <f>Kategorie!B15</f>
        <v xml:space="preserve">przeglądy (np. instalacji), cyklincze remonty (np. malowanie ścian)  </v>
      </c>
      <c r="J17" s="48">
        <f t="shared" si="3"/>
        <v>0</v>
      </c>
      <c r="K17" s="49">
        <f>Miesiace!D15</f>
        <v>0</v>
      </c>
      <c r="L17" s="50">
        <f>Miesiace!K15</f>
        <v>0</v>
      </c>
      <c r="M17" s="50">
        <f>Miesiace!R15</f>
        <v>0</v>
      </c>
      <c r="N17" s="50">
        <f>Miesiace!Y15</f>
        <v>0</v>
      </c>
      <c r="O17" s="50">
        <f>Miesiace!AF15</f>
        <v>0</v>
      </c>
      <c r="P17" s="50">
        <f>Miesiace!AM15</f>
        <v>0</v>
      </c>
      <c r="Q17" s="50">
        <f>Miesiace!AT15</f>
        <v>0</v>
      </c>
      <c r="R17" s="50">
        <f>Miesiace!BA15</f>
        <v>0</v>
      </c>
      <c r="S17" s="50">
        <f>Miesiace!BH15</f>
        <v>0</v>
      </c>
      <c r="T17" s="50">
        <f>Miesiace!BO15</f>
        <v>0</v>
      </c>
      <c r="U17" s="50">
        <f>Miesiace!BV15</f>
        <v>0</v>
      </c>
      <c r="V17" s="50">
        <f>Miesiace!CC15</f>
        <v>0</v>
      </c>
    </row>
    <row r="18" spans="2:22" ht="15" customHeight="1" outlineLevel="1">
      <c r="B18" s="61" t="str">
        <f>Kategorie!B16</f>
        <v>inne (np. ochrona i monitoring)</v>
      </c>
      <c r="C18" s="11">
        <f>Miesiace!C16+Miesiace!J16+Miesiace!Q16+Miesiace!X16+Miesiace!AE16+Miesiace!AL16+Miesiace!AS16+Miesiace!AZ16+Miesiace!BG16+Miesiace!BN16+Miesiace!BU16+Miesiace!CB16+Miesiace!C16</f>
        <v>0</v>
      </c>
      <c r="D18" s="51">
        <f t="shared" si="0"/>
        <v>0</v>
      </c>
      <c r="E18" s="5">
        <f t="shared" si="1"/>
        <v>0</v>
      </c>
      <c r="F18" s="16" t="str">
        <f t="shared" si="2"/>
        <v/>
      </c>
      <c r="G18" s="17"/>
      <c r="I18" s="45" t="str">
        <f>Kategorie!B16</f>
        <v>inne (np. ochrona i monitoring)</v>
      </c>
      <c r="J18" s="48">
        <f t="shared" si="3"/>
        <v>0</v>
      </c>
      <c r="K18" s="49">
        <f>Miesiace!D16</f>
        <v>0</v>
      </c>
      <c r="L18" s="50">
        <f>Miesiace!K16</f>
        <v>0</v>
      </c>
      <c r="M18" s="50">
        <f>Miesiace!R16</f>
        <v>0</v>
      </c>
      <c r="N18" s="50">
        <f>Miesiace!Y16</f>
        <v>0</v>
      </c>
      <c r="O18" s="50">
        <f>Miesiace!AF16</f>
        <v>0</v>
      </c>
      <c r="P18" s="50">
        <f>Miesiace!AM16</f>
        <v>0</v>
      </c>
      <c r="Q18" s="50">
        <f>Miesiace!AT16</f>
        <v>0</v>
      </c>
      <c r="R18" s="50">
        <f>Miesiace!BA16</f>
        <v>0</v>
      </c>
      <c r="S18" s="50">
        <f>Miesiace!BH16</f>
        <v>0</v>
      </c>
      <c r="T18" s="50">
        <f>Miesiace!BO16</f>
        <v>0</v>
      </c>
      <c r="U18" s="50">
        <f>Miesiace!BV16</f>
        <v>0</v>
      </c>
      <c r="V18" s="50">
        <f>Miesiace!CC16</f>
        <v>0</v>
      </c>
    </row>
    <row r="19" spans="2:22" outlineLevel="1">
      <c r="B19" s="58" t="s">
        <v>2</v>
      </c>
      <c r="C19"/>
      <c r="D19"/>
      <c r="E19" s="1"/>
      <c r="F19" s="1"/>
      <c r="G19" s="1"/>
      <c r="I19" s="46" t="s">
        <v>2</v>
      </c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22">
      <c r="B20" s="27" t="str">
        <f>Kategorie!B18</f>
        <v>Kosmetyki i sprzęt</v>
      </c>
      <c r="C20" s="28">
        <f>Miesiace!C18+Miesiace!J18+Miesiace!Q18+Miesiace!X18+Miesiace!AE18+Miesiace!AL18+Miesiace!AS18+Miesiace!AZ18+Miesiace!BG18+Miesiace!BN18+Miesiace!BU18+Miesiace!CB18+Miesiace!C18</f>
        <v>0</v>
      </c>
      <c r="D20" s="29">
        <f t="shared" ref="D20" si="4">(SUM(K20:V20))</f>
        <v>0</v>
      </c>
      <c r="E20" s="30">
        <f>C20-D20</f>
        <v>0</v>
      </c>
      <c r="F20" s="31" t="str">
        <f>IFERROR(D20/C20,"")</f>
        <v/>
      </c>
      <c r="G20" s="32"/>
      <c r="I20" s="47" t="str">
        <f>Kategorie!B18</f>
        <v>Kosmetyki i sprzęt</v>
      </c>
      <c r="J20" s="30">
        <f t="shared" ref="J20:J30" si="5">(SUM(K20:V20)/$J$1)</f>
        <v>0</v>
      </c>
      <c r="K20" s="30">
        <f>Miesiace!D18</f>
        <v>0</v>
      </c>
      <c r="L20" s="30">
        <f>Miesiace!K18</f>
        <v>0</v>
      </c>
      <c r="M20" s="30">
        <f>Miesiace!R18</f>
        <v>0</v>
      </c>
      <c r="N20" s="30">
        <f>Miesiace!Y18</f>
        <v>0</v>
      </c>
      <c r="O20" s="30">
        <f>Miesiace!AF18</f>
        <v>0</v>
      </c>
      <c r="P20" s="30">
        <f>Miesiace!AM18</f>
        <v>0</v>
      </c>
      <c r="Q20" s="30">
        <f>Miesiace!AT18</f>
        <v>0</v>
      </c>
      <c r="R20" s="30">
        <f>Miesiace!BA18</f>
        <v>0</v>
      </c>
      <c r="S20" s="30">
        <f>Miesiace!BH18</f>
        <v>0</v>
      </c>
      <c r="T20" s="30">
        <f>Miesiace!BO18</f>
        <v>0</v>
      </c>
      <c r="U20" s="30">
        <f>Miesiace!BV18</f>
        <v>0</v>
      </c>
      <c r="V20" s="30">
        <f>Miesiace!CC18</f>
        <v>0</v>
      </c>
    </row>
    <row r="21" spans="2:22" ht="15" customHeight="1" outlineLevel="1">
      <c r="B21" s="61" t="str">
        <f>Kategorie!B19</f>
        <v>zakup sprzętu (jeśli kupujesz sprzęt)</v>
      </c>
      <c r="C21" s="11">
        <f>Miesiace!C19+Miesiace!J19+Miesiace!Q19+Miesiace!X19+Miesiace!AE19+Miesiace!AL19+Miesiace!AS19+Miesiace!AZ19+Miesiace!BG19+Miesiace!BN19+Miesiace!BU19+Miesiace!CB19+Miesiace!C19</f>
        <v>0</v>
      </c>
      <c r="D21" s="51">
        <f t="shared" si="0"/>
        <v>0</v>
      </c>
      <c r="E21" s="5">
        <f t="shared" ref="E21:E30" si="6">C21-D21</f>
        <v>0</v>
      </c>
      <c r="F21" s="6" t="str">
        <f t="shared" ref="F21:F30" si="7">IFERROR(D21/C21,"")</f>
        <v/>
      </c>
      <c r="G21" s="8"/>
      <c r="I21" s="45" t="str">
        <f>Kategorie!B19</f>
        <v>zakup sprzętu (jeśli kupujesz sprzęt)</v>
      </c>
      <c r="J21" s="48">
        <f t="shared" si="5"/>
        <v>0</v>
      </c>
      <c r="K21" s="49">
        <f>Miesiace!D19</f>
        <v>0</v>
      </c>
      <c r="L21" s="50">
        <f>Miesiace!K19</f>
        <v>0</v>
      </c>
      <c r="M21" s="50">
        <f>Miesiace!R19</f>
        <v>0</v>
      </c>
      <c r="N21" s="50">
        <f>Miesiace!Y19</f>
        <v>0</v>
      </c>
      <c r="O21" s="50">
        <f>Miesiace!AF19</f>
        <v>0</v>
      </c>
      <c r="P21" s="50">
        <f>Miesiace!AM19</f>
        <v>0</v>
      </c>
      <c r="Q21" s="50">
        <f>Miesiace!AT19</f>
        <v>0</v>
      </c>
      <c r="R21" s="50">
        <f>Miesiace!BA19</f>
        <v>0</v>
      </c>
      <c r="S21" s="50">
        <f>Miesiace!BH19</f>
        <v>0</v>
      </c>
      <c r="T21" s="50">
        <f>Miesiace!BO19</f>
        <v>0</v>
      </c>
      <c r="U21" s="50">
        <f>Miesiace!BV19</f>
        <v>0</v>
      </c>
      <c r="V21" s="50">
        <f>Miesiace!CC19</f>
        <v>0</v>
      </c>
    </row>
    <row r="22" spans="2:22" outlineLevel="1">
      <c r="B22" s="61" t="str">
        <f>Kategorie!B20</f>
        <v>amortyzacja sprzętu</v>
      </c>
      <c r="C22" s="11">
        <f>Miesiace!C20+Miesiace!J20+Miesiace!Q20+Miesiace!X20+Miesiace!AE20+Miesiace!AL20+Miesiace!AS20+Miesiace!AZ20+Miesiace!BG20+Miesiace!BN20+Miesiace!BU20+Miesiace!CB20+Miesiace!C20</f>
        <v>0</v>
      </c>
      <c r="D22" s="51">
        <f t="shared" si="0"/>
        <v>0</v>
      </c>
      <c r="E22" s="5">
        <f t="shared" si="6"/>
        <v>0</v>
      </c>
      <c r="F22" s="6" t="str">
        <f t="shared" si="7"/>
        <v/>
      </c>
      <c r="G22" s="8"/>
      <c r="I22" s="45" t="str">
        <f>Kategorie!B20</f>
        <v>amortyzacja sprzętu</v>
      </c>
      <c r="J22" s="48">
        <f t="shared" si="5"/>
        <v>0</v>
      </c>
      <c r="K22" s="49">
        <f>Miesiace!D20</f>
        <v>0</v>
      </c>
      <c r="L22" s="50">
        <f>Miesiace!K20</f>
        <v>0</v>
      </c>
      <c r="M22" s="50">
        <f>Miesiace!R20</f>
        <v>0</v>
      </c>
      <c r="N22" s="50">
        <f>Miesiace!Y20</f>
        <v>0</v>
      </c>
      <c r="O22" s="50">
        <f>Miesiace!AF20</f>
        <v>0</v>
      </c>
      <c r="P22" s="50">
        <f>Miesiace!AM20</f>
        <v>0</v>
      </c>
      <c r="Q22" s="50">
        <f>Miesiace!AT20</f>
        <v>0</v>
      </c>
      <c r="R22" s="50">
        <f>Miesiace!BA20</f>
        <v>0</v>
      </c>
      <c r="S22" s="50">
        <f>Miesiace!BH20</f>
        <v>0</v>
      </c>
      <c r="T22" s="50">
        <f>Miesiace!BO20</f>
        <v>0</v>
      </c>
      <c r="U22" s="50">
        <f>Miesiace!BV20</f>
        <v>0</v>
      </c>
      <c r="V22" s="50">
        <f>Miesiace!CC20</f>
        <v>0</v>
      </c>
    </row>
    <row r="23" spans="2:22" outlineLevel="1">
      <c r="B23" s="61" t="str">
        <f>Kategorie!B21</f>
        <v xml:space="preserve">serwis sprzętu </v>
      </c>
      <c r="C23" s="11">
        <f>Miesiace!C21+Miesiace!J21+Miesiace!Q21+Miesiace!X21+Miesiace!AE21+Miesiace!AL21+Miesiace!AS21+Miesiace!AZ21+Miesiace!BG21+Miesiace!BN21+Miesiace!BU21+Miesiace!CB21+Miesiace!C21</f>
        <v>0</v>
      </c>
      <c r="D23" s="51">
        <f t="shared" si="0"/>
        <v>0</v>
      </c>
      <c r="E23" s="5">
        <f t="shared" si="6"/>
        <v>0</v>
      </c>
      <c r="F23" s="6" t="str">
        <f t="shared" si="7"/>
        <v/>
      </c>
      <c r="G23" s="8"/>
      <c r="I23" s="45" t="str">
        <f>Kategorie!B21</f>
        <v xml:space="preserve">serwis sprzętu </v>
      </c>
      <c r="J23" s="48">
        <f t="shared" si="5"/>
        <v>0</v>
      </c>
      <c r="K23" s="49">
        <f>Miesiace!D21</f>
        <v>0</v>
      </c>
      <c r="L23" s="50">
        <f>Miesiace!K21</f>
        <v>0</v>
      </c>
      <c r="M23" s="50">
        <f>Miesiace!R21</f>
        <v>0</v>
      </c>
      <c r="N23" s="50">
        <f>Miesiace!Y21</f>
        <v>0</v>
      </c>
      <c r="O23" s="50">
        <f>Miesiace!AF21</f>
        <v>0</v>
      </c>
      <c r="P23" s="50">
        <f>Miesiace!AM21</f>
        <v>0</v>
      </c>
      <c r="Q23" s="50">
        <f>Miesiace!AT21</f>
        <v>0</v>
      </c>
      <c r="R23" s="50">
        <f>Miesiace!BA21</f>
        <v>0</v>
      </c>
      <c r="S23" s="50">
        <f>Miesiace!BH21</f>
        <v>0</v>
      </c>
      <c r="T23" s="50">
        <f>Miesiace!BO21</f>
        <v>0</v>
      </c>
      <c r="U23" s="50">
        <f>Miesiace!BV21</f>
        <v>0</v>
      </c>
      <c r="V23" s="50">
        <f>Miesiace!CC21</f>
        <v>0</v>
      </c>
    </row>
    <row r="24" spans="2:22" ht="15" customHeight="1" outlineLevel="1">
      <c r="B24" s="61" t="str">
        <f>Kategorie!B22</f>
        <v>rata kredytu na zakup sprzętu</v>
      </c>
      <c r="C24" s="11">
        <f>Miesiace!C22+Miesiace!J22+Miesiace!Q22+Miesiace!X22+Miesiace!AE22+Miesiace!AL22+Miesiace!AS22+Miesiace!AZ22+Miesiace!BG22+Miesiace!BN22+Miesiace!BU22+Miesiace!CB22+Miesiace!C22</f>
        <v>0</v>
      </c>
      <c r="D24" s="51">
        <f t="shared" si="0"/>
        <v>0</v>
      </c>
      <c r="E24" s="5">
        <f t="shared" si="6"/>
        <v>0</v>
      </c>
      <c r="F24" s="6" t="str">
        <f t="shared" si="7"/>
        <v/>
      </c>
      <c r="G24" s="8"/>
      <c r="I24" s="45" t="str">
        <f>Kategorie!B22</f>
        <v>rata kredytu na zakup sprzętu</v>
      </c>
      <c r="J24" s="48">
        <f t="shared" si="5"/>
        <v>0</v>
      </c>
      <c r="K24" s="49">
        <f>Miesiace!D22</f>
        <v>0</v>
      </c>
      <c r="L24" s="50">
        <f>Miesiace!K22</f>
        <v>0</v>
      </c>
      <c r="M24" s="50">
        <f>Miesiace!R22</f>
        <v>0</v>
      </c>
      <c r="N24" s="50">
        <f>Miesiace!Y22</f>
        <v>0</v>
      </c>
      <c r="O24" s="50">
        <f>Miesiace!AF22</f>
        <v>0</v>
      </c>
      <c r="P24" s="50">
        <f>Miesiace!AM22</f>
        <v>0</v>
      </c>
      <c r="Q24" s="50">
        <f>Miesiace!AT22</f>
        <v>0</v>
      </c>
      <c r="R24" s="50">
        <f>Miesiace!BA22</f>
        <v>0</v>
      </c>
      <c r="S24" s="50">
        <f>Miesiace!BH22</f>
        <v>0</v>
      </c>
      <c r="T24" s="50">
        <f>Miesiace!BO22</f>
        <v>0</v>
      </c>
      <c r="U24" s="50">
        <f>Miesiace!BV22</f>
        <v>0</v>
      </c>
      <c r="V24" s="50">
        <f>Miesiace!CC22</f>
        <v>0</v>
      </c>
    </row>
    <row r="25" spans="2:22" ht="15" customHeight="1" outlineLevel="1">
      <c r="B25" s="61" t="str">
        <f>Kategorie!B23</f>
        <v>rata leasingu sprzętu (jeśli masz leasing)</v>
      </c>
      <c r="C25" s="11">
        <f>Miesiace!C23+Miesiace!J23+Miesiace!Q23+Miesiace!X23+Miesiace!AE23+Miesiace!AL23+Miesiace!AS23+Miesiace!AZ23+Miesiace!BG23+Miesiace!BN23+Miesiace!BU23+Miesiace!CB23+Miesiace!C23</f>
        <v>0</v>
      </c>
      <c r="D25" s="51">
        <f t="shared" si="0"/>
        <v>0</v>
      </c>
      <c r="E25" s="5">
        <f t="shared" si="6"/>
        <v>0</v>
      </c>
      <c r="F25" s="6" t="str">
        <f t="shared" si="7"/>
        <v/>
      </c>
      <c r="G25" s="8"/>
      <c r="I25" s="45" t="str">
        <f>Kategorie!B23</f>
        <v>rata leasingu sprzętu (jeśli masz leasing)</v>
      </c>
      <c r="J25" s="48">
        <f t="shared" si="5"/>
        <v>0</v>
      </c>
      <c r="K25" s="49">
        <f>Miesiace!D23</f>
        <v>0</v>
      </c>
      <c r="L25" s="50">
        <f>Miesiace!K23</f>
        <v>0</v>
      </c>
      <c r="M25" s="50">
        <f>Miesiace!R23</f>
        <v>0</v>
      </c>
      <c r="N25" s="50">
        <f>Miesiace!Y23</f>
        <v>0</v>
      </c>
      <c r="O25" s="50">
        <f>Miesiace!AF23</f>
        <v>0</v>
      </c>
      <c r="P25" s="50">
        <f>Miesiace!AM23</f>
        <v>0</v>
      </c>
      <c r="Q25" s="50">
        <f>Miesiace!AT23</f>
        <v>0</v>
      </c>
      <c r="R25" s="50">
        <f>Miesiace!BA23</f>
        <v>0</v>
      </c>
      <c r="S25" s="50">
        <f>Miesiace!BH23</f>
        <v>0</v>
      </c>
      <c r="T25" s="50">
        <f>Miesiace!BO23</f>
        <v>0</v>
      </c>
      <c r="U25" s="50">
        <f>Miesiace!BV23</f>
        <v>0</v>
      </c>
      <c r="V25" s="50">
        <f>Miesiace!CC23</f>
        <v>0</v>
      </c>
    </row>
    <row r="26" spans="2:22" ht="15" customHeight="1" outlineLevel="1">
      <c r="B26" s="61" t="str">
        <f>Kategorie!B24</f>
        <v xml:space="preserve">opłata za wynajem sprzętu (jeśli wynajmujesz) </v>
      </c>
      <c r="C26" s="11">
        <f>Miesiace!C24+Miesiace!J24+Miesiace!Q24+Miesiace!X24+Miesiace!AE24+Miesiace!AL24+Miesiace!AS24+Miesiace!AZ24+Miesiace!BG24+Miesiace!BN24+Miesiace!BU24+Miesiace!CB24+Miesiace!C24</f>
        <v>0</v>
      </c>
      <c r="D26" s="51">
        <f t="shared" si="0"/>
        <v>0</v>
      </c>
      <c r="E26" s="5">
        <f t="shared" si="6"/>
        <v>0</v>
      </c>
      <c r="F26" s="6" t="str">
        <f t="shared" si="7"/>
        <v/>
      </c>
      <c r="G26" s="8"/>
      <c r="I26" s="45" t="str">
        <f>Kategorie!B24</f>
        <v xml:space="preserve">opłata za wynajem sprzętu (jeśli wynajmujesz) </v>
      </c>
      <c r="J26" s="48">
        <f t="shared" si="5"/>
        <v>0</v>
      </c>
      <c r="K26" s="49">
        <f>Miesiace!D24</f>
        <v>0</v>
      </c>
      <c r="L26" s="50">
        <f>Miesiace!K24</f>
        <v>0</v>
      </c>
      <c r="M26" s="50">
        <f>Miesiace!R24</f>
        <v>0</v>
      </c>
      <c r="N26" s="50">
        <f>Miesiace!Y24</f>
        <v>0</v>
      </c>
      <c r="O26" s="50">
        <f>Miesiace!AF24</f>
        <v>0</v>
      </c>
      <c r="P26" s="50">
        <f>Miesiace!AM24</f>
        <v>0</v>
      </c>
      <c r="Q26" s="50">
        <f>Miesiace!AT24</f>
        <v>0</v>
      </c>
      <c r="R26" s="50">
        <f>Miesiace!BA24</f>
        <v>0</v>
      </c>
      <c r="S26" s="50">
        <f>Miesiace!BH24</f>
        <v>0</v>
      </c>
      <c r="T26" s="50">
        <f>Miesiace!BO24</f>
        <v>0</v>
      </c>
      <c r="U26" s="50">
        <f>Miesiace!BV24</f>
        <v>0</v>
      </c>
      <c r="V26" s="50">
        <f>Miesiace!CC24</f>
        <v>0</v>
      </c>
    </row>
    <row r="27" spans="2:22" ht="15" customHeight="1" outlineLevel="1">
      <c r="B27" s="61" t="str">
        <f>Kategorie!B25</f>
        <v xml:space="preserve">kosmetyki do gabinetu/pielęgnacji domowej </v>
      </c>
      <c r="C27" s="11">
        <f>Miesiace!C25+Miesiace!J25+Miesiace!Q25+Miesiace!X25+Miesiace!AE25+Miesiace!AL25+Miesiace!AS25+Miesiace!AZ25+Miesiace!BG25+Miesiace!BN25+Miesiace!BU25+Miesiace!CB25+Miesiace!C25</f>
        <v>0</v>
      </c>
      <c r="D27" s="51">
        <f t="shared" si="0"/>
        <v>0</v>
      </c>
      <c r="E27" s="5">
        <f t="shared" si="6"/>
        <v>0</v>
      </c>
      <c r="F27" s="6" t="str">
        <f t="shared" si="7"/>
        <v/>
      </c>
      <c r="G27" s="8"/>
      <c r="I27" s="45" t="str">
        <f>Kategorie!B25</f>
        <v xml:space="preserve">kosmetyki do gabinetu/pielęgnacji domowej </v>
      </c>
      <c r="J27" s="48">
        <f t="shared" si="5"/>
        <v>0</v>
      </c>
      <c r="K27" s="49">
        <f>Miesiace!D25</f>
        <v>0</v>
      </c>
      <c r="L27" s="50">
        <f>Miesiace!K25</f>
        <v>0</v>
      </c>
      <c r="M27" s="50">
        <f>Miesiace!R25</f>
        <v>0</v>
      </c>
      <c r="N27" s="50">
        <f>Miesiace!Y25</f>
        <v>0</v>
      </c>
      <c r="O27" s="50">
        <f>Miesiace!AF25</f>
        <v>0</v>
      </c>
      <c r="P27" s="50">
        <f>Miesiace!AM25</f>
        <v>0</v>
      </c>
      <c r="Q27" s="50">
        <f>Miesiace!AT25</f>
        <v>0</v>
      </c>
      <c r="R27" s="50">
        <f>Miesiace!BA25</f>
        <v>0</v>
      </c>
      <c r="S27" s="50">
        <f>Miesiace!BH25</f>
        <v>0</v>
      </c>
      <c r="T27" s="50">
        <f>Miesiace!BO25</f>
        <v>0</v>
      </c>
      <c r="U27" s="50">
        <f>Miesiace!BV25</f>
        <v>0</v>
      </c>
      <c r="V27" s="50">
        <f>Miesiace!CC25</f>
        <v>0</v>
      </c>
    </row>
    <row r="28" spans="2:22" ht="15" customHeight="1" outlineLevel="1">
      <c r="B28" s="61" t="str">
        <f>Kategorie!B26</f>
        <v xml:space="preserve">zakup mebli zabiegowych (np. łóżko, krzesło, pomocnik itd.) </v>
      </c>
      <c r="C28" s="11">
        <f>Miesiace!C26+Miesiace!J26+Miesiace!Q26+Miesiace!X26+Miesiace!AE26+Miesiace!AL26+Miesiace!AS26+Miesiace!AZ26+Miesiace!BG26+Miesiace!BN26+Miesiace!BU26+Miesiace!CB26+Miesiace!C26</f>
        <v>0</v>
      </c>
      <c r="D28" s="51">
        <f t="shared" si="0"/>
        <v>0</v>
      </c>
      <c r="E28" s="5">
        <f t="shared" si="6"/>
        <v>0</v>
      </c>
      <c r="F28" s="6" t="str">
        <f t="shared" si="7"/>
        <v/>
      </c>
      <c r="G28" s="8"/>
      <c r="I28" s="45" t="str">
        <f>Kategorie!B26</f>
        <v xml:space="preserve">zakup mebli zabiegowych (np. łóżko, krzesło, pomocnik itd.) </v>
      </c>
      <c r="J28" s="48">
        <f t="shared" si="5"/>
        <v>0</v>
      </c>
      <c r="K28" s="49">
        <f>Miesiace!D26</f>
        <v>0</v>
      </c>
      <c r="L28" s="50">
        <f>Miesiace!K26</f>
        <v>0</v>
      </c>
      <c r="M28" s="50">
        <f>Miesiace!R26</f>
        <v>0</v>
      </c>
      <c r="N28" s="50">
        <f>Miesiace!Y26</f>
        <v>0</v>
      </c>
      <c r="O28" s="50">
        <f>Miesiace!AF26</f>
        <v>0</v>
      </c>
      <c r="P28" s="50">
        <f>Miesiace!AM26</f>
        <v>0</v>
      </c>
      <c r="Q28" s="50">
        <f>Miesiace!AT26</f>
        <v>0</v>
      </c>
      <c r="R28" s="50">
        <f>Miesiace!BA26</f>
        <v>0</v>
      </c>
      <c r="S28" s="50">
        <f>Miesiace!BH26</f>
        <v>0</v>
      </c>
      <c r="T28" s="50">
        <f>Miesiace!BO26</f>
        <v>0</v>
      </c>
      <c r="U28" s="50">
        <f>Miesiace!BV26</f>
        <v>0</v>
      </c>
      <c r="V28" s="50">
        <f>Miesiace!CC26</f>
        <v>0</v>
      </c>
    </row>
    <row r="29" spans="2:22" ht="15" customHeight="1" outlineLevel="1">
      <c r="B29" s="61" t="str">
        <f>Kategorie!B27</f>
        <v xml:space="preserve">akcesoria niezbędne do wykonania zabiegu (np. rękawice jednorazowe) </v>
      </c>
      <c r="C29" s="11">
        <f>Miesiace!C27+Miesiace!J27+Miesiace!Q27+Miesiace!X27+Miesiace!AE27+Miesiace!AL27+Miesiace!AS27+Miesiace!AZ27+Miesiace!BG27+Miesiace!BN27+Miesiace!BU27+Miesiace!CB27+Miesiace!C27</f>
        <v>0</v>
      </c>
      <c r="D29" s="51">
        <f t="shared" si="0"/>
        <v>0</v>
      </c>
      <c r="E29" s="5">
        <f t="shared" si="6"/>
        <v>0</v>
      </c>
      <c r="F29" s="6" t="str">
        <f t="shared" si="7"/>
        <v/>
      </c>
      <c r="G29" s="8"/>
      <c r="I29" s="45" t="str">
        <f>Kategorie!B27</f>
        <v xml:space="preserve">akcesoria niezbędne do wykonania zabiegu (np. rękawice jednorazowe) </v>
      </c>
      <c r="J29" s="48">
        <f t="shared" si="5"/>
        <v>0</v>
      </c>
      <c r="K29" s="49">
        <f>Miesiace!D27</f>
        <v>0</v>
      </c>
      <c r="L29" s="50">
        <f>Miesiace!K27</f>
        <v>0</v>
      </c>
      <c r="M29" s="50">
        <f>Miesiace!R27</f>
        <v>0</v>
      </c>
      <c r="N29" s="50">
        <f>Miesiace!Y27</f>
        <v>0</v>
      </c>
      <c r="O29" s="50">
        <f>Miesiace!AF27</f>
        <v>0</v>
      </c>
      <c r="P29" s="50">
        <f>Miesiace!AM27</f>
        <v>0</v>
      </c>
      <c r="Q29" s="50">
        <f>Miesiace!AT27</f>
        <v>0</v>
      </c>
      <c r="R29" s="50">
        <f>Miesiace!BA27</f>
        <v>0</v>
      </c>
      <c r="S29" s="50">
        <f>Miesiace!BH27</f>
        <v>0</v>
      </c>
      <c r="T29" s="50">
        <f>Miesiace!BO27</f>
        <v>0</v>
      </c>
      <c r="U29" s="50">
        <f>Miesiace!BV27</f>
        <v>0</v>
      </c>
      <c r="V29" s="50">
        <f>Miesiace!CC27</f>
        <v>0</v>
      </c>
    </row>
    <row r="30" spans="2:22" outlineLevel="1">
      <c r="B30" s="61" t="str">
        <f>Kategorie!B28</f>
        <v>inne</v>
      </c>
      <c r="C30" s="11">
        <f>Miesiace!C28+Miesiace!J28+Miesiace!Q28+Miesiace!X28+Miesiace!AE28+Miesiace!AL28+Miesiace!AS28+Miesiace!AZ28+Miesiace!BG28+Miesiace!BN28+Miesiace!BU28+Miesiace!CB28+Miesiace!C28</f>
        <v>0</v>
      </c>
      <c r="D30" s="51">
        <f t="shared" si="0"/>
        <v>0</v>
      </c>
      <c r="E30" s="5">
        <f t="shared" si="6"/>
        <v>0</v>
      </c>
      <c r="F30" s="6" t="str">
        <f t="shared" si="7"/>
        <v/>
      </c>
      <c r="G30" s="8"/>
      <c r="I30" s="45" t="str">
        <f>Kategorie!B28</f>
        <v>inne</v>
      </c>
      <c r="J30" s="48">
        <f t="shared" si="5"/>
        <v>0</v>
      </c>
      <c r="K30" s="49">
        <f>Miesiace!D28</f>
        <v>0</v>
      </c>
      <c r="L30" s="50">
        <f>Miesiace!K28</f>
        <v>0</v>
      </c>
      <c r="M30" s="50">
        <f>Miesiace!R28</f>
        <v>0</v>
      </c>
      <c r="N30" s="50">
        <f>Miesiace!Y28</f>
        <v>0</v>
      </c>
      <c r="O30" s="50">
        <f>Miesiace!AF28</f>
        <v>0</v>
      </c>
      <c r="P30" s="50">
        <f>Miesiace!AM28</f>
        <v>0</v>
      </c>
      <c r="Q30" s="50">
        <f>Miesiace!AT28</f>
        <v>0</v>
      </c>
      <c r="R30" s="50">
        <f>Miesiace!BA28</f>
        <v>0</v>
      </c>
      <c r="S30" s="50">
        <f>Miesiace!BH28</f>
        <v>0</v>
      </c>
      <c r="T30" s="50">
        <f>Miesiace!BO28</f>
        <v>0</v>
      </c>
      <c r="U30" s="50">
        <f>Miesiace!BV28</f>
        <v>0</v>
      </c>
      <c r="V30" s="50">
        <f>Miesiace!CC28</f>
        <v>0</v>
      </c>
    </row>
    <row r="31" spans="2:22" outlineLevel="1">
      <c r="B31" s="58" t="s">
        <v>2</v>
      </c>
      <c r="C31"/>
      <c r="D31"/>
      <c r="E31" s="1"/>
      <c r="F31" s="1"/>
      <c r="G31" s="1"/>
      <c r="I31" s="18" t="s">
        <v>2</v>
      </c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2:22">
      <c r="B32" s="62" t="str">
        <f>Kategorie!B30</f>
        <v>Atmosfera i wizerunek gabinetu</v>
      </c>
      <c r="C32" s="28">
        <f>Miesiace!C30+Miesiace!J30+Miesiace!Q30+Miesiace!X30+Miesiace!AE30+Miesiace!AL30+Miesiace!AS30+Miesiace!AZ30+Miesiace!BG30+Miesiace!BN30+Miesiace!BU30+Miesiace!CB30+Miesiace!C30</f>
        <v>0</v>
      </c>
      <c r="D32" s="29">
        <f t="shared" ref="D32" si="8">(SUM(K32:V32))</f>
        <v>0</v>
      </c>
      <c r="E32" s="34">
        <f>C32-D32</f>
        <v>0</v>
      </c>
      <c r="F32" s="31" t="str">
        <f>IFERROR(D32/C32,"")</f>
        <v/>
      </c>
      <c r="G32" s="34"/>
      <c r="I32" s="43" t="str">
        <f>Kategorie!B30</f>
        <v>Atmosfera i wizerunek gabinetu</v>
      </c>
      <c r="J32" s="30">
        <f t="shared" ref="J32:J42" si="9">(SUM(K32:V32)/$J$1)</f>
        <v>0</v>
      </c>
      <c r="K32" s="30">
        <f>Miesiace!D30</f>
        <v>0</v>
      </c>
      <c r="L32" s="30">
        <f>Miesiace!K30</f>
        <v>0</v>
      </c>
      <c r="M32" s="30">
        <f>Miesiace!R30</f>
        <v>0</v>
      </c>
      <c r="N32" s="30">
        <f>Miesiace!Y30</f>
        <v>0</v>
      </c>
      <c r="O32" s="30">
        <f>Miesiace!AF30</f>
        <v>0</v>
      </c>
      <c r="P32" s="30">
        <f>Miesiace!AM30</f>
        <v>0</v>
      </c>
      <c r="Q32" s="30">
        <f>Miesiace!AT30</f>
        <v>0</v>
      </c>
      <c r="R32" s="30">
        <f>Miesiace!BA30</f>
        <v>0</v>
      </c>
      <c r="S32" s="30">
        <f>Miesiace!BH30</f>
        <v>0</v>
      </c>
      <c r="T32" s="30">
        <f>Miesiace!BO30</f>
        <v>0</v>
      </c>
      <c r="U32" s="30">
        <f>Miesiace!BV30</f>
        <v>0</v>
      </c>
      <c r="V32" s="30">
        <f>Miesiace!CC30</f>
        <v>0</v>
      </c>
    </row>
    <row r="33" spans="2:22" outlineLevel="1">
      <c r="B33" s="61" t="str">
        <f>Kategorie!B31</f>
        <v xml:space="preserve">abonament RTV, ZAIKS, płyty z muzyką itd. </v>
      </c>
      <c r="C33" s="11">
        <f>Miesiace!C31+Miesiace!J31+Miesiace!Q31+Miesiace!X31+Miesiace!AE31+Miesiace!AL31+Miesiace!AS31+Miesiace!AZ31+Miesiace!BG31+Miesiace!BN31+Miesiace!BU31+Miesiace!CB31+Miesiace!C31</f>
        <v>0</v>
      </c>
      <c r="D33" s="51">
        <f t="shared" si="0"/>
        <v>0</v>
      </c>
      <c r="E33" s="5">
        <f t="shared" ref="E33:E42" si="10">C33-D33</f>
        <v>0</v>
      </c>
      <c r="F33" s="6" t="str">
        <f t="shared" ref="F33:F42" si="11">IFERROR(D33/C33,"")</f>
        <v/>
      </c>
      <c r="G33" s="8"/>
      <c r="I33" s="7" t="str">
        <f>Kategorie!B31</f>
        <v xml:space="preserve">abonament RTV, ZAIKS, płyty z muzyką itd. </v>
      </c>
      <c r="J33" s="48">
        <f t="shared" si="9"/>
        <v>0</v>
      </c>
      <c r="K33" s="49">
        <f>Miesiace!D31</f>
        <v>0</v>
      </c>
      <c r="L33" s="50">
        <f>Miesiace!K31</f>
        <v>0</v>
      </c>
      <c r="M33" s="50">
        <f>Miesiace!R31</f>
        <v>0</v>
      </c>
      <c r="N33" s="50">
        <f>Miesiace!Y31</f>
        <v>0</v>
      </c>
      <c r="O33" s="50">
        <f>Miesiace!AF31</f>
        <v>0</v>
      </c>
      <c r="P33" s="50">
        <f>Miesiace!AM31</f>
        <v>0</v>
      </c>
      <c r="Q33" s="50">
        <f>Miesiace!AT31</f>
        <v>0</v>
      </c>
      <c r="R33" s="50">
        <f>Miesiace!BA31</f>
        <v>0</v>
      </c>
      <c r="S33" s="50">
        <f>Miesiace!BH31</f>
        <v>0</v>
      </c>
      <c r="T33" s="50">
        <f>Miesiace!BO31</f>
        <v>0</v>
      </c>
      <c r="U33" s="50">
        <f>Miesiace!BV31</f>
        <v>0</v>
      </c>
      <c r="V33" s="50">
        <f>Miesiace!CC31</f>
        <v>0</v>
      </c>
    </row>
    <row r="34" spans="2:22" outlineLevel="1">
      <c r="B34" s="61" t="str">
        <f>Kategorie!B32</f>
        <v xml:space="preserve">woda dla klientek i pracowników </v>
      </c>
      <c r="C34" s="11">
        <f>Miesiace!C32+Miesiace!J32+Miesiace!Q32+Miesiace!X32+Miesiace!AE32+Miesiace!AL32+Miesiace!AS32+Miesiace!AZ32+Miesiace!BG32+Miesiace!BN32+Miesiace!BU32+Miesiace!CB32+Miesiace!C32</f>
        <v>0</v>
      </c>
      <c r="D34" s="51">
        <f t="shared" si="0"/>
        <v>0</v>
      </c>
      <c r="E34" s="5">
        <f t="shared" si="10"/>
        <v>0</v>
      </c>
      <c r="F34" s="6" t="str">
        <f t="shared" si="11"/>
        <v/>
      </c>
      <c r="G34" s="8"/>
      <c r="I34" s="7" t="str">
        <f>Kategorie!B32</f>
        <v xml:space="preserve">woda dla klientek i pracowników </v>
      </c>
      <c r="J34" s="48">
        <f t="shared" si="9"/>
        <v>0</v>
      </c>
      <c r="K34" s="49">
        <f>Miesiace!D32</f>
        <v>0</v>
      </c>
      <c r="L34" s="50">
        <f>Miesiace!K32</f>
        <v>0</v>
      </c>
      <c r="M34" s="50">
        <f>Miesiace!R32</f>
        <v>0</v>
      </c>
      <c r="N34" s="50">
        <f>Miesiace!Y32</f>
        <v>0</v>
      </c>
      <c r="O34" s="50">
        <f>Miesiace!AF32</f>
        <v>0</v>
      </c>
      <c r="P34" s="50">
        <f>Miesiace!AM32</f>
        <v>0</v>
      </c>
      <c r="Q34" s="50">
        <f>Miesiace!AT32</f>
        <v>0</v>
      </c>
      <c r="R34" s="50">
        <f>Miesiace!BA32</f>
        <v>0</v>
      </c>
      <c r="S34" s="50">
        <f>Miesiace!BH32</f>
        <v>0</v>
      </c>
      <c r="T34" s="50">
        <f>Miesiace!BO32</f>
        <v>0</v>
      </c>
      <c r="U34" s="50">
        <f>Miesiace!BV32</f>
        <v>0</v>
      </c>
      <c r="V34" s="50">
        <f>Miesiace!CC32</f>
        <v>0</v>
      </c>
    </row>
    <row r="35" spans="2:22" outlineLevel="1">
      <c r="B35" s="61" t="str">
        <f>Kategorie!B33</f>
        <v xml:space="preserve">ekspres do kawy (jeśli chcesz kupić) </v>
      </c>
      <c r="C35" s="11">
        <f>Miesiace!C33+Miesiace!J33+Miesiace!Q33+Miesiace!X33+Miesiace!AE33+Miesiace!AL33+Miesiace!AS33+Miesiace!AZ33+Miesiace!BG33+Miesiace!BN33+Miesiace!BU33+Miesiace!CB33+Miesiace!C33</f>
        <v>0</v>
      </c>
      <c r="D35" s="51">
        <f t="shared" si="0"/>
        <v>0</v>
      </c>
      <c r="E35" s="5">
        <f t="shared" si="10"/>
        <v>0</v>
      </c>
      <c r="F35" s="6" t="str">
        <f t="shared" si="11"/>
        <v/>
      </c>
      <c r="G35" s="8"/>
      <c r="I35" s="7" t="str">
        <f>Kategorie!B33</f>
        <v xml:space="preserve">ekspres do kawy (jeśli chcesz kupić) </v>
      </c>
      <c r="J35" s="48">
        <f t="shared" si="9"/>
        <v>0</v>
      </c>
      <c r="K35" s="49">
        <f>Miesiace!D33</f>
        <v>0</v>
      </c>
      <c r="L35" s="50">
        <f>Miesiace!K33</f>
        <v>0</v>
      </c>
      <c r="M35" s="50">
        <f>Miesiace!R33</f>
        <v>0</v>
      </c>
      <c r="N35" s="50">
        <f>Miesiace!Y33</f>
        <v>0</v>
      </c>
      <c r="O35" s="50">
        <f>Miesiace!AF33</f>
        <v>0</v>
      </c>
      <c r="P35" s="50">
        <f>Miesiace!AM33</f>
        <v>0</v>
      </c>
      <c r="Q35" s="50">
        <f>Miesiace!AT33</f>
        <v>0</v>
      </c>
      <c r="R35" s="50">
        <f>Miesiace!BA33</f>
        <v>0</v>
      </c>
      <c r="S35" s="50">
        <f>Miesiace!BH33</f>
        <v>0</v>
      </c>
      <c r="T35" s="50">
        <f>Miesiace!BO33</f>
        <v>0</v>
      </c>
      <c r="U35" s="50">
        <f>Miesiace!BV33</f>
        <v>0</v>
      </c>
      <c r="V35" s="50">
        <f>Miesiace!CC33</f>
        <v>0</v>
      </c>
    </row>
    <row r="36" spans="2:22" outlineLevel="1">
      <c r="B36" s="61" t="str">
        <f>Kategorie!B34</f>
        <v xml:space="preserve">kawa, herbata, mleko, cukier – dla klientek i pracowników </v>
      </c>
      <c r="C36" s="11">
        <f>Miesiace!C34+Miesiace!J34+Miesiace!Q34+Miesiace!X34+Miesiace!AE34+Miesiace!AL34+Miesiace!AS34+Miesiace!AZ34+Miesiace!BG34+Miesiace!BN34+Miesiace!BU34+Miesiace!CB34+Miesiace!C34</f>
        <v>0</v>
      </c>
      <c r="D36" s="51">
        <f t="shared" si="0"/>
        <v>0</v>
      </c>
      <c r="E36" s="5">
        <f t="shared" si="10"/>
        <v>0</v>
      </c>
      <c r="F36" s="6" t="str">
        <f t="shared" si="11"/>
        <v/>
      </c>
      <c r="G36" s="8"/>
      <c r="I36" s="7" t="str">
        <f>Kategorie!B34</f>
        <v xml:space="preserve">kawa, herbata, mleko, cukier – dla klientek i pracowników </v>
      </c>
      <c r="J36" s="48">
        <f t="shared" si="9"/>
        <v>0</v>
      </c>
      <c r="K36" s="49">
        <f>Miesiace!D34</f>
        <v>0</v>
      </c>
      <c r="L36" s="50">
        <f>Miesiace!K34</f>
        <v>0</v>
      </c>
      <c r="M36" s="50">
        <f>Miesiace!R34</f>
        <v>0</v>
      </c>
      <c r="N36" s="50">
        <f>Miesiace!Y34</f>
        <v>0</v>
      </c>
      <c r="O36" s="50">
        <f>Miesiace!AF34</f>
        <v>0</v>
      </c>
      <c r="P36" s="50">
        <f>Miesiace!AM34</f>
        <v>0</v>
      </c>
      <c r="Q36" s="50">
        <f>Miesiace!AT34</f>
        <v>0</v>
      </c>
      <c r="R36" s="50">
        <f>Miesiace!BA34</f>
        <v>0</v>
      </c>
      <c r="S36" s="50">
        <f>Miesiace!BH34</f>
        <v>0</v>
      </c>
      <c r="T36" s="50">
        <f>Miesiace!BO34</f>
        <v>0</v>
      </c>
      <c r="U36" s="50">
        <f>Miesiace!BV34</f>
        <v>0</v>
      </c>
      <c r="V36" s="50">
        <f>Miesiace!CC34</f>
        <v>0</v>
      </c>
    </row>
    <row r="37" spans="2:22" outlineLevel="1">
      <c r="B37" s="61" t="str">
        <f>Kategorie!B35</f>
        <v xml:space="preserve">przekąski dla klientek i pracowników  </v>
      </c>
      <c r="C37" s="11">
        <f>Miesiace!C35+Miesiace!J35+Miesiace!Q35+Miesiace!X35+Miesiace!AE35+Miesiace!AL35+Miesiace!AS35+Miesiace!AZ35+Miesiace!BG35+Miesiace!BN35+Miesiace!BU35+Miesiace!CB35+Miesiace!C35</f>
        <v>0</v>
      </c>
      <c r="D37" s="51">
        <f t="shared" si="0"/>
        <v>0</v>
      </c>
      <c r="E37" s="5">
        <f t="shared" si="10"/>
        <v>0</v>
      </c>
      <c r="F37" s="6" t="str">
        <f t="shared" si="11"/>
        <v/>
      </c>
      <c r="G37" s="8"/>
      <c r="I37" s="7" t="str">
        <f>Kategorie!B35</f>
        <v xml:space="preserve">przekąski dla klientek i pracowników  </v>
      </c>
      <c r="J37" s="48">
        <f t="shared" si="9"/>
        <v>0</v>
      </c>
      <c r="K37" s="49">
        <f>Miesiace!D35</f>
        <v>0</v>
      </c>
      <c r="L37" s="50">
        <f>Miesiace!K35</f>
        <v>0</v>
      </c>
      <c r="M37" s="50">
        <f>Miesiace!R35</f>
        <v>0</v>
      </c>
      <c r="N37" s="50">
        <f>Miesiace!Y35</f>
        <v>0</v>
      </c>
      <c r="O37" s="50">
        <f>Miesiace!AF35</f>
        <v>0</v>
      </c>
      <c r="P37" s="50">
        <f>Miesiace!AM35</f>
        <v>0</v>
      </c>
      <c r="Q37" s="50">
        <f>Miesiace!AT35</f>
        <v>0</v>
      </c>
      <c r="R37" s="50">
        <f>Miesiace!BA35</f>
        <v>0</v>
      </c>
      <c r="S37" s="50">
        <f>Miesiace!BH35</f>
        <v>0</v>
      </c>
      <c r="T37" s="50">
        <f>Miesiace!BO35</f>
        <v>0</v>
      </c>
      <c r="U37" s="50">
        <f>Miesiace!BV35</f>
        <v>0</v>
      </c>
      <c r="V37" s="50">
        <f>Miesiace!CC35</f>
        <v>0</v>
      </c>
    </row>
    <row r="38" spans="2:22" outlineLevel="1">
      <c r="B38" s="61" t="str">
        <f>Kategorie!B36</f>
        <v xml:space="preserve">naczynia jednorazowe </v>
      </c>
      <c r="C38" s="11">
        <f>Miesiace!C36+Miesiace!J36+Miesiace!Q36+Miesiace!X36+Miesiace!AE36+Miesiace!AL36+Miesiace!AS36+Miesiace!AZ36+Miesiace!BG36+Miesiace!BN36+Miesiace!BU36+Miesiace!CB36+Miesiace!C36</f>
        <v>0</v>
      </c>
      <c r="D38" s="51">
        <f t="shared" si="0"/>
        <v>0</v>
      </c>
      <c r="E38" s="5">
        <f t="shared" si="10"/>
        <v>0</v>
      </c>
      <c r="F38" s="6" t="str">
        <f t="shared" si="11"/>
        <v/>
      </c>
      <c r="G38" s="8"/>
      <c r="I38" s="7" t="str">
        <f>Kategorie!B36</f>
        <v xml:space="preserve">naczynia jednorazowe </v>
      </c>
      <c r="J38" s="48">
        <f t="shared" si="9"/>
        <v>0</v>
      </c>
      <c r="K38" s="49">
        <f>Miesiace!D36</f>
        <v>0</v>
      </c>
      <c r="L38" s="50">
        <f>Miesiace!K36</f>
        <v>0</v>
      </c>
      <c r="M38" s="50">
        <f>Miesiace!R36</f>
        <v>0</v>
      </c>
      <c r="N38" s="50">
        <f>Miesiace!Y36</f>
        <v>0</v>
      </c>
      <c r="O38" s="50">
        <f>Miesiace!AF36</f>
        <v>0</v>
      </c>
      <c r="P38" s="50">
        <f>Miesiace!AM36</f>
        <v>0</v>
      </c>
      <c r="Q38" s="50">
        <f>Miesiace!AT36</f>
        <v>0</v>
      </c>
      <c r="R38" s="50">
        <f>Miesiace!BA36</f>
        <v>0</v>
      </c>
      <c r="S38" s="50">
        <f>Miesiace!BH36</f>
        <v>0</v>
      </c>
      <c r="T38" s="50">
        <f>Miesiace!BO36</f>
        <v>0</v>
      </c>
      <c r="U38" s="50">
        <f>Miesiace!BV36</f>
        <v>0</v>
      </c>
      <c r="V38" s="50">
        <f>Miesiace!CC36</f>
        <v>0</v>
      </c>
    </row>
    <row r="39" spans="2:22" outlineLevel="1">
      <c r="B39" s="61" t="str">
        <f>Kategorie!B37</f>
        <v xml:space="preserve">naczynia wielorazowe </v>
      </c>
      <c r="C39" s="11">
        <f>Miesiace!C37+Miesiace!J37+Miesiace!Q37+Miesiace!X37+Miesiace!AE37+Miesiace!AL37+Miesiace!AS37+Miesiace!AZ37+Miesiace!BG37+Miesiace!BN37+Miesiace!BU37+Miesiace!CB37+Miesiace!C37</f>
        <v>0</v>
      </c>
      <c r="D39" s="51">
        <f t="shared" si="0"/>
        <v>0</v>
      </c>
      <c r="E39" s="5">
        <f t="shared" si="10"/>
        <v>0</v>
      </c>
      <c r="F39" s="6" t="str">
        <f t="shared" si="11"/>
        <v/>
      </c>
      <c r="G39" s="8"/>
      <c r="I39" s="7" t="str">
        <f>Kategorie!B37</f>
        <v xml:space="preserve">naczynia wielorazowe </v>
      </c>
      <c r="J39" s="48">
        <f t="shared" si="9"/>
        <v>0</v>
      </c>
      <c r="K39" s="49">
        <f>Miesiace!D37</f>
        <v>0</v>
      </c>
      <c r="L39" s="50">
        <f>Miesiace!K37</f>
        <v>0</v>
      </c>
      <c r="M39" s="50">
        <f>Miesiace!R37</f>
        <v>0</v>
      </c>
      <c r="N39" s="50">
        <f>Miesiace!Y37</f>
        <v>0</v>
      </c>
      <c r="O39" s="50">
        <f>Miesiace!AF37</f>
        <v>0</v>
      </c>
      <c r="P39" s="50">
        <f>Miesiace!AM37</f>
        <v>0</v>
      </c>
      <c r="Q39" s="50">
        <f>Miesiace!AT37</f>
        <v>0</v>
      </c>
      <c r="R39" s="50">
        <f>Miesiace!BA37</f>
        <v>0</v>
      </c>
      <c r="S39" s="50">
        <f>Miesiace!BH37</f>
        <v>0</v>
      </c>
      <c r="T39" s="50">
        <f>Miesiace!BO37</f>
        <v>0</v>
      </c>
      <c r="U39" s="50">
        <f>Miesiace!BV37</f>
        <v>0</v>
      </c>
      <c r="V39" s="50">
        <f>Miesiace!CC37</f>
        <v>0</v>
      </c>
    </row>
    <row r="40" spans="2:22" outlineLevel="1">
      <c r="B40" s="61" t="str">
        <f>Kategorie!B38</f>
        <v xml:space="preserve">dekoracja witryny </v>
      </c>
      <c r="C40" s="11">
        <f>Miesiace!C38+Miesiace!J38+Miesiace!Q38+Miesiace!X38+Miesiace!AE38+Miesiace!AL38+Miesiace!AS38+Miesiace!AZ38+Miesiace!BG38+Miesiace!BN38+Miesiace!BU38+Miesiace!CB38+Miesiace!C38</f>
        <v>0</v>
      </c>
      <c r="D40" s="51">
        <f t="shared" si="0"/>
        <v>0</v>
      </c>
      <c r="E40" s="5">
        <f t="shared" si="10"/>
        <v>0</v>
      </c>
      <c r="F40" s="6" t="str">
        <f t="shared" si="11"/>
        <v/>
      </c>
      <c r="G40" s="8"/>
      <c r="I40" s="7" t="str">
        <f>Kategorie!B38</f>
        <v xml:space="preserve">dekoracja witryny </v>
      </c>
      <c r="J40" s="48">
        <f t="shared" si="9"/>
        <v>0</v>
      </c>
      <c r="K40" s="49">
        <f>Miesiace!D38</f>
        <v>0</v>
      </c>
      <c r="L40" s="50">
        <f>Miesiace!K38</f>
        <v>0</v>
      </c>
      <c r="M40" s="50">
        <f>Miesiace!R38</f>
        <v>0</v>
      </c>
      <c r="N40" s="50">
        <f>Miesiace!Y38</f>
        <v>0</v>
      </c>
      <c r="O40" s="50">
        <f>Miesiace!AF38</f>
        <v>0</v>
      </c>
      <c r="P40" s="50">
        <f>Miesiace!AM38</f>
        <v>0</v>
      </c>
      <c r="Q40" s="50">
        <f>Miesiace!AT38</f>
        <v>0</v>
      </c>
      <c r="R40" s="50">
        <f>Miesiace!BA38</f>
        <v>0</v>
      </c>
      <c r="S40" s="50">
        <f>Miesiace!BH38</f>
        <v>0</v>
      </c>
      <c r="T40" s="50">
        <f>Miesiace!BO38</f>
        <v>0</v>
      </c>
      <c r="U40" s="50">
        <f>Miesiace!BV38</f>
        <v>0</v>
      </c>
      <c r="V40" s="50">
        <f>Miesiace!CC38</f>
        <v>0</v>
      </c>
    </row>
    <row r="41" spans="2:22" outlineLevel="1">
      <c r="B41" s="61" t="str">
        <f>Kategorie!B39</f>
        <v>dekoracje w gabinecie (np. obrazy, wazony)</v>
      </c>
      <c r="C41" s="11">
        <f>Miesiace!C39+Miesiace!J39+Miesiace!Q39+Miesiace!X39+Miesiace!AE39+Miesiace!AL39+Miesiace!AS39+Miesiace!AZ39+Miesiace!BG39+Miesiace!BN39+Miesiace!BU39+Miesiace!CB39+Miesiace!C39</f>
        <v>0</v>
      </c>
      <c r="D41" s="51">
        <f t="shared" si="0"/>
        <v>0</v>
      </c>
      <c r="E41" s="5">
        <f t="shared" si="10"/>
        <v>0</v>
      </c>
      <c r="F41" s="16" t="str">
        <f t="shared" si="11"/>
        <v/>
      </c>
      <c r="G41" s="17"/>
      <c r="I41" s="7" t="str">
        <f>Kategorie!B39</f>
        <v>dekoracje w gabinecie (np. obrazy, wazony)</v>
      </c>
      <c r="J41" s="48">
        <f t="shared" si="9"/>
        <v>0</v>
      </c>
      <c r="K41" s="49">
        <f>Miesiace!D39</f>
        <v>0</v>
      </c>
      <c r="L41" s="50">
        <f>Miesiace!K39</f>
        <v>0</v>
      </c>
      <c r="M41" s="50">
        <f>Miesiace!R39</f>
        <v>0</v>
      </c>
      <c r="N41" s="50">
        <f>Miesiace!Y39</f>
        <v>0</v>
      </c>
      <c r="O41" s="50">
        <f>Miesiace!AF39</f>
        <v>0</v>
      </c>
      <c r="P41" s="50">
        <f>Miesiace!AM39</f>
        <v>0</v>
      </c>
      <c r="Q41" s="50">
        <f>Miesiace!AT39</f>
        <v>0</v>
      </c>
      <c r="R41" s="50">
        <f>Miesiace!BA39</f>
        <v>0</v>
      </c>
      <c r="S41" s="50">
        <f>Miesiace!BH39</f>
        <v>0</v>
      </c>
      <c r="T41" s="50">
        <f>Miesiace!BO39</f>
        <v>0</v>
      </c>
      <c r="U41" s="50">
        <f>Miesiace!BV39</f>
        <v>0</v>
      </c>
      <c r="V41" s="50">
        <f>Miesiace!CC39</f>
        <v>0</v>
      </c>
    </row>
    <row r="42" spans="2:22" outlineLevel="1">
      <c r="B42" s="61" t="str">
        <f>Kategorie!B40</f>
        <v>inne</v>
      </c>
      <c r="C42" s="11">
        <f>Miesiace!C40+Miesiace!J40+Miesiace!Q40+Miesiace!X40+Miesiace!AE40+Miesiace!AL40+Miesiace!AS40+Miesiace!AZ40+Miesiace!BG40+Miesiace!BN40+Miesiace!BU40+Miesiace!CB40+Miesiace!C40</f>
        <v>0</v>
      </c>
      <c r="D42" s="51">
        <f t="shared" si="0"/>
        <v>0</v>
      </c>
      <c r="E42" s="5">
        <f t="shared" si="10"/>
        <v>0</v>
      </c>
      <c r="F42" s="16" t="str">
        <f t="shared" si="11"/>
        <v/>
      </c>
      <c r="G42" s="17"/>
      <c r="I42" s="7" t="str">
        <f>Kategorie!B40</f>
        <v>inne</v>
      </c>
      <c r="J42" s="48">
        <f t="shared" si="9"/>
        <v>0</v>
      </c>
      <c r="K42" s="49">
        <f>Miesiace!D40</f>
        <v>0</v>
      </c>
      <c r="L42" s="50">
        <f>Miesiace!K40</f>
        <v>0</v>
      </c>
      <c r="M42" s="50">
        <f>Miesiace!R40</f>
        <v>0</v>
      </c>
      <c r="N42" s="50">
        <f>Miesiace!Y40</f>
        <v>0</v>
      </c>
      <c r="O42" s="50">
        <f>Miesiace!AF40</f>
        <v>0</v>
      </c>
      <c r="P42" s="50">
        <f>Miesiace!AM40</f>
        <v>0</v>
      </c>
      <c r="Q42" s="50">
        <f>Miesiace!AT40</f>
        <v>0</v>
      </c>
      <c r="R42" s="50">
        <f>Miesiace!BA40</f>
        <v>0</v>
      </c>
      <c r="S42" s="50">
        <f>Miesiace!BH40</f>
        <v>0</v>
      </c>
      <c r="T42" s="50">
        <f>Miesiace!BO40</f>
        <v>0</v>
      </c>
      <c r="U42" s="50">
        <f>Miesiace!BV40</f>
        <v>0</v>
      </c>
      <c r="V42" s="50">
        <f>Miesiace!CC40</f>
        <v>0</v>
      </c>
    </row>
    <row r="43" spans="2:22" outlineLevel="1">
      <c r="B43" s="58" t="s">
        <v>2</v>
      </c>
      <c r="C43"/>
      <c r="D43"/>
      <c r="E43"/>
      <c r="F43"/>
      <c r="G43"/>
      <c r="I43" s="18" t="s">
        <v>2</v>
      </c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>
      <c r="B44" s="62" t="str">
        <f>Kategorie!B42</f>
        <v xml:space="preserve">Utrzymanie czystości </v>
      </c>
      <c r="C44" s="28">
        <f>Miesiace!C42+Miesiace!J42+Miesiace!Q42+Miesiace!X42+Miesiace!AE42+Miesiace!AL42+Miesiace!AS42+Miesiace!AZ42+Miesiace!BG42+Miesiace!BN42+Miesiace!BU42+Miesiace!CB42+Miesiace!C42</f>
        <v>0</v>
      </c>
      <c r="D44" s="29">
        <f t="shared" ref="D44" si="12">(SUM(K44:V44))</f>
        <v>0</v>
      </c>
      <c r="E44" s="34">
        <f>C44-D44</f>
        <v>0</v>
      </c>
      <c r="F44" s="31" t="str">
        <f t="shared" ref="F44:F54" si="13">IFERROR(D44/C44,"")</f>
        <v/>
      </c>
      <c r="G44" s="34"/>
      <c r="I44" s="43" t="str">
        <f>Kategorie!B42</f>
        <v xml:space="preserve">Utrzymanie czystości </v>
      </c>
      <c r="J44" s="30">
        <f t="shared" ref="J44:J54" si="14">(SUM(K44:V44)/$J$1)</f>
        <v>0</v>
      </c>
      <c r="K44" s="30">
        <f>Miesiace!D42</f>
        <v>0</v>
      </c>
      <c r="L44" s="30">
        <f>Miesiace!K42</f>
        <v>0</v>
      </c>
      <c r="M44" s="30">
        <f>Miesiace!R42</f>
        <v>0</v>
      </c>
      <c r="N44" s="30">
        <f>Miesiace!Y42</f>
        <v>0</v>
      </c>
      <c r="O44" s="30">
        <f>Miesiace!AF42</f>
        <v>0</v>
      </c>
      <c r="P44" s="30">
        <f>Miesiace!AM42</f>
        <v>0</v>
      </c>
      <c r="Q44" s="30">
        <f>Miesiace!AT42</f>
        <v>0</v>
      </c>
      <c r="R44" s="30">
        <f>Miesiace!BA42</f>
        <v>0</v>
      </c>
      <c r="S44" s="30">
        <f>Miesiace!BH42</f>
        <v>0</v>
      </c>
      <c r="T44" s="30">
        <f>Miesiace!BO42</f>
        <v>0</v>
      </c>
      <c r="U44" s="30">
        <f>Miesiace!BV42</f>
        <v>0</v>
      </c>
      <c r="V44" s="30">
        <f>Miesiace!CC42</f>
        <v>0</v>
      </c>
    </row>
    <row r="45" spans="2:22" outlineLevel="1">
      <c r="B45" s="61" t="str">
        <f>Kategorie!B43</f>
        <v xml:space="preserve">środki do sprzątania </v>
      </c>
      <c r="C45" s="11">
        <f>Miesiace!C43+Miesiace!J43+Miesiace!Q43+Miesiace!X43+Miesiace!AE43+Miesiace!AL43+Miesiace!AS43+Miesiace!AZ43+Miesiace!BG43+Miesiace!BN43+Miesiace!BU43+Miesiace!CB43+Miesiace!C43</f>
        <v>0</v>
      </c>
      <c r="D45" s="51">
        <f t="shared" si="0"/>
        <v>0</v>
      </c>
      <c r="E45" s="5">
        <f t="shared" ref="E45:E54" si="15">C45-D45</f>
        <v>0</v>
      </c>
      <c r="F45" s="6" t="str">
        <f t="shared" si="13"/>
        <v/>
      </c>
      <c r="G45" s="8"/>
      <c r="I45" s="7" t="str">
        <f>Kategorie!B43</f>
        <v xml:space="preserve">środki do sprzątania </v>
      </c>
      <c r="J45" s="48">
        <f t="shared" si="14"/>
        <v>0</v>
      </c>
      <c r="K45" s="49">
        <f>Miesiace!D43</f>
        <v>0</v>
      </c>
      <c r="L45" s="50">
        <f>Miesiace!K43</f>
        <v>0</v>
      </c>
      <c r="M45" s="50">
        <f>Miesiace!R43</f>
        <v>0</v>
      </c>
      <c r="N45" s="50">
        <f>Miesiace!Y43</f>
        <v>0</v>
      </c>
      <c r="O45" s="50">
        <f>Miesiace!AF43</f>
        <v>0</v>
      </c>
      <c r="P45" s="50">
        <f>Miesiace!AM43</f>
        <v>0</v>
      </c>
      <c r="Q45" s="50">
        <f>Miesiace!AT43</f>
        <v>0</v>
      </c>
      <c r="R45" s="50">
        <f>Miesiace!BA43</f>
        <v>0</v>
      </c>
      <c r="S45" s="50">
        <f>Miesiace!BH43</f>
        <v>0</v>
      </c>
      <c r="T45" s="50">
        <f>Miesiace!BO43</f>
        <v>0</v>
      </c>
      <c r="U45" s="50">
        <f>Miesiace!BV43</f>
        <v>0</v>
      </c>
      <c r="V45" s="50">
        <f>Miesiace!CC43</f>
        <v>0</v>
      </c>
    </row>
    <row r="46" spans="2:22" outlineLevel="1">
      <c r="B46" s="61" t="str">
        <f>Kategorie!B44</f>
        <v xml:space="preserve">akcesoria do sprzątania (np. mop, wiadro) </v>
      </c>
      <c r="C46" s="11">
        <f>Miesiace!C44+Miesiace!J44+Miesiace!Q44+Miesiace!X44+Miesiace!AE44+Miesiace!AL44+Miesiace!AS44+Miesiace!AZ44+Miesiace!BG44+Miesiace!BN44+Miesiace!BU44+Miesiace!CB44+Miesiace!C44</f>
        <v>0</v>
      </c>
      <c r="D46" s="51">
        <f t="shared" si="0"/>
        <v>0</v>
      </c>
      <c r="E46" s="5">
        <f t="shared" si="15"/>
        <v>0</v>
      </c>
      <c r="F46" s="6" t="str">
        <f t="shared" si="13"/>
        <v/>
      </c>
      <c r="G46" s="8"/>
      <c r="I46" s="7" t="str">
        <f>Kategorie!B44</f>
        <v xml:space="preserve">akcesoria do sprzątania (np. mop, wiadro) </v>
      </c>
      <c r="J46" s="48">
        <f t="shared" si="14"/>
        <v>0</v>
      </c>
      <c r="K46" s="49">
        <f>Miesiace!D44</f>
        <v>0</v>
      </c>
      <c r="L46" s="50">
        <f>Miesiace!K44</f>
        <v>0</v>
      </c>
      <c r="M46" s="50">
        <f>Miesiace!R44</f>
        <v>0</v>
      </c>
      <c r="N46" s="50">
        <f>Miesiace!Y44</f>
        <v>0</v>
      </c>
      <c r="O46" s="50">
        <f>Miesiace!AF44</f>
        <v>0</v>
      </c>
      <c r="P46" s="50">
        <f>Miesiace!AM44</f>
        <v>0</v>
      </c>
      <c r="Q46" s="50">
        <f>Miesiace!AT44</f>
        <v>0</v>
      </c>
      <c r="R46" s="50">
        <f>Miesiace!BA44</f>
        <v>0</v>
      </c>
      <c r="S46" s="50">
        <f>Miesiace!BH44</f>
        <v>0</v>
      </c>
      <c r="T46" s="50">
        <f>Miesiace!BO44</f>
        <v>0</v>
      </c>
      <c r="U46" s="50">
        <f>Miesiace!BV44</f>
        <v>0</v>
      </c>
      <c r="V46" s="50">
        <f>Miesiace!CC44</f>
        <v>0</v>
      </c>
    </row>
    <row r="47" spans="2:22" outlineLevel="1">
      <c r="B47" s="61" t="str">
        <f>Kategorie!B45</f>
        <v xml:space="preserve">ręczniki jednorazowe </v>
      </c>
      <c r="C47" s="11">
        <f>Miesiace!C45+Miesiace!J45+Miesiace!Q45+Miesiace!X45+Miesiace!AE45+Miesiace!AL45+Miesiace!AS45+Miesiace!AZ45+Miesiace!BG45+Miesiace!BN45+Miesiace!BU45+Miesiace!CB45+Miesiace!C45</f>
        <v>0</v>
      </c>
      <c r="D47" s="51">
        <f t="shared" si="0"/>
        <v>0</v>
      </c>
      <c r="E47" s="5">
        <f t="shared" si="15"/>
        <v>0</v>
      </c>
      <c r="F47" s="6" t="str">
        <f t="shared" si="13"/>
        <v/>
      </c>
      <c r="G47" s="8"/>
      <c r="I47" s="7" t="str">
        <f>Kategorie!B45</f>
        <v xml:space="preserve">ręczniki jednorazowe </v>
      </c>
      <c r="J47" s="48">
        <f t="shared" si="14"/>
        <v>0</v>
      </c>
      <c r="K47" s="49">
        <f>Miesiace!D45</f>
        <v>0</v>
      </c>
      <c r="L47" s="50">
        <f>Miesiace!K45</f>
        <v>0</v>
      </c>
      <c r="M47" s="50">
        <f>Miesiace!R45</f>
        <v>0</v>
      </c>
      <c r="N47" s="50">
        <f>Miesiace!Y45</f>
        <v>0</v>
      </c>
      <c r="O47" s="50">
        <f>Miesiace!AF45</f>
        <v>0</v>
      </c>
      <c r="P47" s="50">
        <f>Miesiace!AM45</f>
        <v>0</v>
      </c>
      <c r="Q47" s="50">
        <f>Miesiace!AT45</f>
        <v>0</v>
      </c>
      <c r="R47" s="50">
        <f>Miesiace!BA45</f>
        <v>0</v>
      </c>
      <c r="S47" s="50">
        <f>Miesiace!BH45</f>
        <v>0</v>
      </c>
      <c r="T47" s="50">
        <f>Miesiace!BO45</f>
        <v>0</v>
      </c>
      <c r="U47" s="50">
        <f>Miesiace!BV45</f>
        <v>0</v>
      </c>
      <c r="V47" s="50">
        <f>Miesiace!CC45</f>
        <v>0</v>
      </c>
    </row>
    <row r="48" spans="2:22" outlineLevel="1">
      <c r="B48" s="61" t="str">
        <f>Kategorie!B46</f>
        <v xml:space="preserve">papier toaletowy </v>
      </c>
      <c r="C48" s="11">
        <f>Miesiace!C46+Miesiace!J46+Miesiace!Q46+Miesiace!X46+Miesiace!AE46+Miesiace!AL46+Miesiace!AS46+Miesiace!AZ46+Miesiace!BG46+Miesiace!BN46+Miesiace!BU46+Miesiace!CB46+Miesiace!C46</f>
        <v>0</v>
      </c>
      <c r="D48" s="51">
        <f t="shared" si="0"/>
        <v>0</v>
      </c>
      <c r="E48" s="5">
        <f t="shared" si="15"/>
        <v>0</v>
      </c>
      <c r="F48" s="6" t="str">
        <f t="shared" si="13"/>
        <v/>
      </c>
      <c r="G48" s="8"/>
      <c r="I48" s="7" t="str">
        <f>Kategorie!B46</f>
        <v xml:space="preserve">papier toaletowy </v>
      </c>
      <c r="J48" s="48">
        <f t="shared" si="14"/>
        <v>0</v>
      </c>
      <c r="K48" s="49">
        <f>Miesiace!D46</f>
        <v>0</v>
      </c>
      <c r="L48" s="50">
        <f>Miesiace!K46</f>
        <v>0</v>
      </c>
      <c r="M48" s="50">
        <f>Miesiace!R46</f>
        <v>0</v>
      </c>
      <c r="N48" s="50">
        <f>Miesiace!Y46</f>
        <v>0</v>
      </c>
      <c r="O48" s="50">
        <f>Miesiace!AF46</f>
        <v>0</v>
      </c>
      <c r="P48" s="50">
        <f>Miesiace!AM46</f>
        <v>0</v>
      </c>
      <c r="Q48" s="50">
        <f>Miesiace!AT46</f>
        <v>0</v>
      </c>
      <c r="R48" s="50">
        <f>Miesiace!BA46</f>
        <v>0</v>
      </c>
      <c r="S48" s="50">
        <f>Miesiace!BH46</f>
        <v>0</v>
      </c>
      <c r="T48" s="50">
        <f>Miesiace!BO46</f>
        <v>0</v>
      </c>
      <c r="U48" s="50">
        <f>Miesiace!BV46</f>
        <v>0</v>
      </c>
      <c r="V48" s="50">
        <f>Miesiace!CC46</f>
        <v>0</v>
      </c>
    </row>
    <row r="49" spans="2:22" outlineLevel="1">
      <c r="B49" s="61" t="str">
        <f>Kategorie!B47</f>
        <v xml:space="preserve">mydło w płynie </v>
      </c>
      <c r="C49" s="11">
        <f>Miesiace!C47+Miesiace!J47+Miesiace!Q47+Miesiace!X47+Miesiace!AE47+Miesiace!AL47+Miesiace!AS47+Miesiace!AZ47+Miesiace!BG47+Miesiace!BN47+Miesiace!BU47+Miesiace!CB47+Miesiace!C47</f>
        <v>0</v>
      </c>
      <c r="D49" s="51">
        <f t="shared" si="0"/>
        <v>0</v>
      </c>
      <c r="E49" s="5">
        <f t="shared" si="15"/>
        <v>0</v>
      </c>
      <c r="F49" s="6" t="str">
        <f t="shared" si="13"/>
        <v/>
      </c>
      <c r="G49" s="8"/>
      <c r="I49" s="7" t="str">
        <f>Kategorie!B47</f>
        <v xml:space="preserve">mydło w płynie </v>
      </c>
      <c r="J49" s="48">
        <f t="shared" si="14"/>
        <v>0</v>
      </c>
      <c r="K49" s="49">
        <f>Miesiace!D47</f>
        <v>0</v>
      </c>
      <c r="L49" s="50">
        <f>Miesiace!K47</f>
        <v>0</v>
      </c>
      <c r="M49" s="50">
        <f>Miesiace!R47</f>
        <v>0</v>
      </c>
      <c r="N49" s="50">
        <f>Miesiace!Y47</f>
        <v>0</v>
      </c>
      <c r="O49" s="50">
        <f>Miesiace!AF47</f>
        <v>0</v>
      </c>
      <c r="P49" s="50">
        <f>Miesiace!AM47</f>
        <v>0</v>
      </c>
      <c r="Q49" s="50">
        <f>Miesiace!AT47</f>
        <v>0</v>
      </c>
      <c r="R49" s="50">
        <f>Miesiace!BA47</f>
        <v>0</v>
      </c>
      <c r="S49" s="50">
        <f>Miesiace!BH47</f>
        <v>0</v>
      </c>
      <c r="T49" s="50">
        <f>Miesiace!BO47</f>
        <v>0</v>
      </c>
      <c r="U49" s="50">
        <f>Miesiace!BV47</f>
        <v>0</v>
      </c>
      <c r="V49" s="50">
        <f>Miesiace!CC47</f>
        <v>0</v>
      </c>
    </row>
    <row r="50" spans="2:22" outlineLevel="1">
      <c r="B50" s="61" t="str">
        <f>Kategorie!B48</f>
        <v>środki do prania</v>
      </c>
      <c r="C50" s="11">
        <f>Miesiace!C48+Miesiace!J48+Miesiace!Q48+Miesiace!X48+Miesiace!AE48+Miesiace!AL48+Miesiace!AS48+Miesiace!AZ48+Miesiace!BG48+Miesiace!BN48+Miesiace!BU48+Miesiace!CB48+Miesiace!C48</f>
        <v>0</v>
      </c>
      <c r="D50" s="51">
        <f t="shared" si="0"/>
        <v>0</v>
      </c>
      <c r="E50" s="5">
        <f t="shared" si="15"/>
        <v>0</v>
      </c>
      <c r="F50" s="16" t="str">
        <f t="shared" si="13"/>
        <v/>
      </c>
      <c r="G50" s="17"/>
      <c r="I50" s="7" t="str">
        <f>Kategorie!B48</f>
        <v>środki do prania</v>
      </c>
      <c r="J50" s="48">
        <f t="shared" si="14"/>
        <v>0</v>
      </c>
      <c r="K50" s="49">
        <f>Miesiace!D48</f>
        <v>0</v>
      </c>
      <c r="L50" s="50">
        <f>Miesiace!K48</f>
        <v>0</v>
      </c>
      <c r="M50" s="50">
        <f>Miesiace!R48</f>
        <v>0</v>
      </c>
      <c r="N50" s="50">
        <f>Miesiace!Y48</f>
        <v>0</v>
      </c>
      <c r="O50" s="50">
        <f>Miesiace!AF48</f>
        <v>0</v>
      </c>
      <c r="P50" s="50">
        <f>Miesiace!AM48</f>
        <v>0</v>
      </c>
      <c r="Q50" s="50">
        <f>Miesiace!AT48</f>
        <v>0</v>
      </c>
      <c r="R50" s="50">
        <f>Miesiace!BA48</f>
        <v>0</v>
      </c>
      <c r="S50" s="50">
        <f>Miesiace!BH48</f>
        <v>0</v>
      </c>
      <c r="T50" s="50">
        <f>Miesiace!BO48</f>
        <v>0</v>
      </c>
      <c r="U50" s="50">
        <f>Miesiace!BV48</f>
        <v>0</v>
      </c>
      <c r="V50" s="50">
        <f>Miesiace!CC48</f>
        <v>0</v>
      </c>
    </row>
    <row r="51" spans="2:22" outlineLevel="1">
      <c r="B51" s="61" t="str">
        <f>Kategorie!B49</f>
        <v>opłata za pralnię (jeśli korzystasz z usług pralni)</v>
      </c>
      <c r="C51" s="11">
        <f>Miesiace!C49+Miesiace!J49+Miesiace!Q49+Miesiace!X49+Miesiace!AE49+Miesiace!AL49+Miesiace!AS49+Miesiace!AZ49+Miesiace!BG49+Miesiace!BN49+Miesiace!BU49+Miesiace!CB49+Miesiace!C49</f>
        <v>0</v>
      </c>
      <c r="D51" s="51">
        <f t="shared" si="0"/>
        <v>0</v>
      </c>
      <c r="E51" s="5">
        <f t="shared" si="15"/>
        <v>0</v>
      </c>
      <c r="F51" s="16" t="str">
        <f t="shared" si="13"/>
        <v/>
      </c>
      <c r="G51" s="17"/>
      <c r="I51" s="7" t="str">
        <f>Kategorie!B49</f>
        <v>opłata za pralnię (jeśli korzystasz z usług pralni)</v>
      </c>
      <c r="J51" s="48">
        <f t="shared" si="14"/>
        <v>0</v>
      </c>
      <c r="K51" s="49">
        <f>Miesiace!D49</f>
        <v>0</v>
      </c>
      <c r="L51" s="50">
        <f>Miesiace!K49</f>
        <v>0</v>
      </c>
      <c r="M51" s="50">
        <f>Miesiace!R49</f>
        <v>0</v>
      </c>
      <c r="N51" s="50">
        <f>Miesiace!Y49</f>
        <v>0</v>
      </c>
      <c r="O51" s="50">
        <f>Miesiace!AF49</f>
        <v>0</v>
      </c>
      <c r="P51" s="50">
        <f>Miesiace!AM49</f>
        <v>0</v>
      </c>
      <c r="Q51" s="50">
        <f>Miesiace!AT49</f>
        <v>0</v>
      </c>
      <c r="R51" s="50">
        <f>Miesiace!BA49</f>
        <v>0</v>
      </c>
      <c r="S51" s="50">
        <f>Miesiace!BH49</f>
        <v>0</v>
      </c>
      <c r="T51" s="50">
        <f>Miesiace!BO49</f>
        <v>0</v>
      </c>
      <c r="U51" s="50">
        <f>Miesiace!BV49</f>
        <v>0</v>
      </c>
      <c r="V51" s="50">
        <f>Miesiace!CC49</f>
        <v>0</v>
      </c>
    </row>
    <row r="52" spans="2:22" outlineLevel="1">
      <c r="B52" s="61" t="str">
        <f>Kategorie!B50</f>
        <v>inne</v>
      </c>
      <c r="C52" s="11">
        <f>Miesiace!C50+Miesiace!J50+Miesiace!Q50+Miesiace!X50+Miesiace!AE50+Miesiace!AL50+Miesiace!AS50+Miesiace!AZ50+Miesiace!BG50+Miesiace!BN50+Miesiace!BU50+Miesiace!CB50+Miesiace!C50</f>
        <v>0</v>
      </c>
      <c r="D52" s="51">
        <f t="shared" si="0"/>
        <v>0</v>
      </c>
      <c r="E52" s="5">
        <f t="shared" si="15"/>
        <v>0</v>
      </c>
      <c r="F52" s="16" t="str">
        <f t="shared" si="13"/>
        <v/>
      </c>
      <c r="G52" s="17"/>
      <c r="I52" s="7" t="str">
        <f>Kategorie!B50</f>
        <v>inne</v>
      </c>
      <c r="J52" s="48">
        <f t="shared" si="14"/>
        <v>0</v>
      </c>
      <c r="K52" s="49">
        <f>Miesiace!D50</f>
        <v>0</v>
      </c>
      <c r="L52" s="50">
        <f>Miesiace!K50</f>
        <v>0</v>
      </c>
      <c r="M52" s="50">
        <f>Miesiace!R50</f>
        <v>0</v>
      </c>
      <c r="N52" s="50">
        <f>Miesiace!Y50</f>
        <v>0</v>
      </c>
      <c r="O52" s="50">
        <f>Miesiace!AF50</f>
        <v>0</v>
      </c>
      <c r="P52" s="50">
        <f>Miesiace!AM50</f>
        <v>0</v>
      </c>
      <c r="Q52" s="50">
        <f>Miesiace!AT50</f>
        <v>0</v>
      </c>
      <c r="R52" s="50">
        <f>Miesiace!BA50</f>
        <v>0</v>
      </c>
      <c r="S52" s="50">
        <f>Miesiace!BH50</f>
        <v>0</v>
      </c>
      <c r="T52" s="50">
        <f>Miesiace!BO50</f>
        <v>0</v>
      </c>
      <c r="U52" s="50">
        <f>Miesiace!BV50</f>
        <v>0</v>
      </c>
      <c r="V52" s="50">
        <f>Miesiace!CC50</f>
        <v>0</v>
      </c>
    </row>
    <row r="53" spans="2:22" outlineLevel="1">
      <c r="B53" s="61" t="str">
        <f>Kategorie!B51</f>
        <v>.</v>
      </c>
      <c r="C53" s="11">
        <f>Miesiace!C51+Miesiace!J51+Miesiace!Q51+Miesiace!X51+Miesiace!AE51+Miesiace!AL51+Miesiace!AS51+Miesiace!AZ51+Miesiace!BG51+Miesiace!BN51+Miesiace!BU51+Miesiace!CB51+Miesiace!C51</f>
        <v>0</v>
      </c>
      <c r="D53" s="51">
        <f t="shared" si="0"/>
        <v>0</v>
      </c>
      <c r="E53" s="5">
        <f t="shared" si="15"/>
        <v>0</v>
      </c>
      <c r="F53" s="16" t="str">
        <f t="shared" si="13"/>
        <v/>
      </c>
      <c r="G53" s="17"/>
      <c r="I53" s="7" t="str">
        <f>Kategorie!B51</f>
        <v>.</v>
      </c>
      <c r="J53" s="48">
        <f t="shared" si="14"/>
        <v>0</v>
      </c>
      <c r="K53" s="49">
        <f>Miesiace!D51</f>
        <v>0</v>
      </c>
      <c r="L53" s="50">
        <f>Miesiace!K51</f>
        <v>0</v>
      </c>
      <c r="M53" s="50">
        <f>Miesiace!R51</f>
        <v>0</v>
      </c>
      <c r="N53" s="50">
        <f>Miesiace!Y51</f>
        <v>0</v>
      </c>
      <c r="O53" s="50">
        <f>Miesiace!AF51</f>
        <v>0</v>
      </c>
      <c r="P53" s="50">
        <f>Miesiace!AM51</f>
        <v>0</v>
      </c>
      <c r="Q53" s="50">
        <f>Miesiace!AT51</f>
        <v>0</v>
      </c>
      <c r="R53" s="50">
        <f>Miesiace!BA51</f>
        <v>0</v>
      </c>
      <c r="S53" s="50">
        <f>Miesiace!BH51</f>
        <v>0</v>
      </c>
      <c r="T53" s="50">
        <f>Miesiace!BO51</f>
        <v>0</v>
      </c>
      <c r="U53" s="50">
        <f>Miesiace!BV51</f>
        <v>0</v>
      </c>
      <c r="V53" s="50">
        <f>Miesiace!CC51</f>
        <v>0</v>
      </c>
    </row>
    <row r="54" spans="2:22" outlineLevel="1">
      <c r="B54" s="61" t="str">
        <f>Kategorie!B52</f>
        <v>.</v>
      </c>
      <c r="C54" s="11">
        <f>Miesiace!C52+Miesiace!J52+Miesiace!Q52+Miesiace!X52+Miesiace!AE52+Miesiace!AL52+Miesiace!AS52+Miesiace!AZ52+Miesiace!BG52+Miesiace!BN52+Miesiace!BU52+Miesiace!CB52+Miesiace!C52</f>
        <v>0</v>
      </c>
      <c r="D54" s="51">
        <f t="shared" si="0"/>
        <v>0</v>
      </c>
      <c r="E54" s="5">
        <f t="shared" si="15"/>
        <v>0</v>
      </c>
      <c r="F54" s="16" t="str">
        <f t="shared" si="13"/>
        <v/>
      </c>
      <c r="G54" s="17"/>
      <c r="I54" s="7" t="str">
        <f>Kategorie!B52</f>
        <v>.</v>
      </c>
      <c r="J54" s="48">
        <f t="shared" si="14"/>
        <v>0</v>
      </c>
      <c r="K54" s="49">
        <f>Miesiace!D52</f>
        <v>0</v>
      </c>
      <c r="L54" s="50">
        <f>Miesiace!K52</f>
        <v>0</v>
      </c>
      <c r="M54" s="50">
        <f>Miesiace!R52</f>
        <v>0</v>
      </c>
      <c r="N54" s="50">
        <f>Miesiace!Y52</f>
        <v>0</v>
      </c>
      <c r="O54" s="50">
        <f>Miesiace!AF52</f>
        <v>0</v>
      </c>
      <c r="P54" s="50">
        <f>Miesiace!AM52</f>
        <v>0</v>
      </c>
      <c r="Q54" s="50">
        <f>Miesiace!AT52</f>
        <v>0</v>
      </c>
      <c r="R54" s="50">
        <f>Miesiace!BA52</f>
        <v>0</v>
      </c>
      <c r="S54" s="50">
        <f>Miesiace!BH52</f>
        <v>0</v>
      </c>
      <c r="T54" s="50">
        <f>Miesiace!BO52</f>
        <v>0</v>
      </c>
      <c r="U54" s="50">
        <f>Miesiace!BV52</f>
        <v>0</v>
      </c>
      <c r="V54" s="50">
        <f>Miesiace!CC52</f>
        <v>0</v>
      </c>
    </row>
    <row r="55" spans="2:22" outlineLevel="1">
      <c r="B55" s="60"/>
      <c r="C55"/>
      <c r="D55"/>
      <c r="E55"/>
      <c r="F55"/>
      <c r="G55"/>
      <c r="I55" s="14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>
      <c r="B56" s="62" t="str">
        <f>Kategorie!B54</f>
        <v>Dezynfekcja i sterylizacja</v>
      </c>
      <c r="C56" s="28">
        <f>Miesiace!C54+Miesiace!J54+Miesiace!Q54+Miesiace!X54+Miesiace!AE54+Miesiace!AL54+Miesiace!AS54+Miesiace!AZ54+Miesiace!BG54+Miesiace!BN54+Miesiace!BU54+Miesiace!CB54+Miesiace!C54</f>
        <v>0</v>
      </c>
      <c r="D56" s="29">
        <f t="shared" ref="D56" si="16">(SUM(K56:V56))</f>
        <v>0</v>
      </c>
      <c r="E56" s="34">
        <f>C56-D56</f>
        <v>0</v>
      </c>
      <c r="F56" s="31" t="str">
        <f>IFERROR(D56/C56,"")</f>
        <v/>
      </c>
      <c r="G56" s="34"/>
      <c r="I56" s="43" t="str">
        <f>Kategorie!B54</f>
        <v>Dezynfekcja i sterylizacja</v>
      </c>
      <c r="J56" s="30">
        <f t="shared" ref="J56:J66" si="17">(SUM(K56:V56)/$J$1)</f>
        <v>0</v>
      </c>
      <c r="K56" s="30">
        <f>Miesiace!D54</f>
        <v>0</v>
      </c>
      <c r="L56" s="30">
        <f>Miesiace!K54</f>
        <v>0</v>
      </c>
      <c r="M56" s="30">
        <f>Miesiace!R54</f>
        <v>0</v>
      </c>
      <c r="N56" s="30">
        <f>Miesiace!Y54</f>
        <v>0</v>
      </c>
      <c r="O56" s="30">
        <f>Miesiace!AF54</f>
        <v>0</v>
      </c>
      <c r="P56" s="30">
        <f>Miesiace!AM54</f>
        <v>0</v>
      </c>
      <c r="Q56" s="30">
        <f>Miesiace!AT54</f>
        <v>0</v>
      </c>
      <c r="R56" s="30">
        <f>Miesiace!BA54</f>
        <v>0</v>
      </c>
      <c r="S56" s="30">
        <f>Miesiace!BH54</f>
        <v>0</v>
      </c>
      <c r="T56" s="30">
        <f>Miesiace!BO54</f>
        <v>0</v>
      </c>
      <c r="U56" s="30">
        <f>Miesiace!BV54</f>
        <v>0</v>
      </c>
      <c r="V56" s="30">
        <f>Miesiace!CC54</f>
        <v>0</v>
      </c>
    </row>
    <row r="57" spans="2:22" outlineLevel="1">
      <c r="B57" s="61" t="str">
        <f>Kategorie!B55</f>
        <v xml:space="preserve">środki do dezynfekcji </v>
      </c>
      <c r="C57" s="11">
        <f>Miesiace!C55+Miesiace!J55+Miesiace!Q55+Miesiace!X55+Miesiace!AE55+Miesiace!AL55+Miesiace!AS55+Miesiace!AZ55+Miesiace!BG55+Miesiace!BN55+Miesiace!BU55+Miesiace!CB55+Miesiace!C55</f>
        <v>0</v>
      </c>
      <c r="D57" s="51">
        <f t="shared" si="0"/>
        <v>0</v>
      </c>
      <c r="E57" s="5">
        <f t="shared" ref="E57:E66" si="18">C57-D57</f>
        <v>0</v>
      </c>
      <c r="F57" s="6" t="str">
        <f>IFERROR(D57/C57,"")</f>
        <v/>
      </c>
      <c r="G57" s="8"/>
      <c r="I57" s="7" t="str">
        <f>Kategorie!B55</f>
        <v xml:space="preserve">środki do dezynfekcji </v>
      </c>
      <c r="J57" s="48">
        <f t="shared" si="17"/>
        <v>0</v>
      </c>
      <c r="K57" s="49">
        <f>Miesiace!D55</f>
        <v>0</v>
      </c>
      <c r="L57" s="50">
        <f>Miesiace!K55</f>
        <v>0</v>
      </c>
      <c r="M57" s="50">
        <f>Miesiace!R55</f>
        <v>0</v>
      </c>
      <c r="N57" s="50">
        <f>Miesiace!Y55</f>
        <v>0</v>
      </c>
      <c r="O57" s="50">
        <f>Miesiace!AF55</f>
        <v>0</v>
      </c>
      <c r="P57" s="50">
        <f>Miesiace!AM55</f>
        <v>0</v>
      </c>
      <c r="Q57" s="50">
        <f>Miesiace!AT55</f>
        <v>0</v>
      </c>
      <c r="R57" s="50">
        <f>Miesiace!BA55</f>
        <v>0</v>
      </c>
      <c r="S57" s="50">
        <f>Miesiace!BH55</f>
        <v>0</v>
      </c>
      <c r="T57" s="50">
        <f>Miesiace!BO55</f>
        <v>0</v>
      </c>
      <c r="U57" s="50">
        <f>Miesiace!BV55</f>
        <v>0</v>
      </c>
      <c r="V57" s="50">
        <f>Miesiace!CC55</f>
        <v>0</v>
      </c>
    </row>
    <row r="58" spans="2:22" outlineLevel="1">
      <c r="B58" s="61" t="str">
        <f>Kategorie!B56</f>
        <v xml:space="preserve">akcesoria do dezynfekcji (np. wanienka) </v>
      </c>
      <c r="C58" s="11">
        <f>Miesiace!C56+Miesiace!J56+Miesiace!Q56+Miesiace!X56+Miesiace!AE56+Miesiace!AL56+Miesiace!AS56+Miesiace!AZ56+Miesiace!BG56+Miesiace!BN56+Miesiace!BU56+Miesiace!CB56+Miesiace!C56</f>
        <v>0</v>
      </c>
      <c r="D58" s="51">
        <f t="shared" si="0"/>
        <v>0</v>
      </c>
      <c r="E58" s="5">
        <f t="shared" si="18"/>
        <v>0</v>
      </c>
      <c r="F58" s="6" t="str">
        <f>IFERROR(D58/C58,"")</f>
        <v/>
      </c>
      <c r="G58" s="8"/>
      <c r="I58" s="7" t="str">
        <f>Kategorie!B56</f>
        <v xml:space="preserve">akcesoria do dezynfekcji (np. wanienka) </v>
      </c>
      <c r="J58" s="48">
        <f t="shared" si="17"/>
        <v>0</v>
      </c>
      <c r="K58" s="49">
        <f>Miesiace!D56</f>
        <v>0</v>
      </c>
      <c r="L58" s="50">
        <f>Miesiace!K56</f>
        <v>0</v>
      </c>
      <c r="M58" s="50">
        <f>Miesiace!R56</f>
        <v>0</v>
      </c>
      <c r="N58" s="50">
        <f>Miesiace!Y56</f>
        <v>0</v>
      </c>
      <c r="O58" s="50">
        <f>Miesiace!AF56</f>
        <v>0</v>
      </c>
      <c r="P58" s="50">
        <f>Miesiace!AM56</f>
        <v>0</v>
      </c>
      <c r="Q58" s="50">
        <f>Miesiace!AT56</f>
        <v>0</v>
      </c>
      <c r="R58" s="50">
        <f>Miesiace!BA56</f>
        <v>0</v>
      </c>
      <c r="S58" s="50">
        <f>Miesiace!BH56</f>
        <v>0</v>
      </c>
      <c r="T58" s="50">
        <f>Miesiace!BO56</f>
        <v>0</v>
      </c>
      <c r="U58" s="50">
        <f>Miesiace!BV56</f>
        <v>0</v>
      </c>
      <c r="V58" s="50">
        <f>Miesiace!CC56</f>
        <v>0</v>
      </c>
    </row>
    <row r="59" spans="2:22" outlineLevel="1">
      <c r="B59" s="61" t="str">
        <f>Kategorie!B57</f>
        <v xml:space="preserve">zakup autoklawu (jeśli chcesz mieć własny) </v>
      </c>
      <c r="C59" s="11">
        <f>Miesiace!C57+Miesiace!J57+Miesiace!Q57+Miesiace!X57+Miesiace!AE57+Miesiace!AL57+Miesiace!AS57+Miesiace!AZ57+Miesiace!BG57+Miesiace!BN57+Miesiace!BU57+Miesiace!CB57+Miesiace!C57</f>
        <v>0</v>
      </c>
      <c r="D59" s="51">
        <f t="shared" si="0"/>
        <v>0</v>
      </c>
      <c r="E59" s="5">
        <f t="shared" si="18"/>
        <v>0</v>
      </c>
      <c r="F59" s="6" t="str">
        <f>IFERROR(D59/C59,"")</f>
        <v/>
      </c>
      <c r="G59" s="8"/>
      <c r="I59" s="7" t="str">
        <f>Kategorie!B57</f>
        <v xml:space="preserve">zakup autoklawu (jeśli chcesz mieć własny) </v>
      </c>
      <c r="J59" s="48">
        <f t="shared" si="17"/>
        <v>0</v>
      </c>
      <c r="K59" s="49">
        <f>Miesiace!D57</f>
        <v>0</v>
      </c>
      <c r="L59" s="50">
        <f>Miesiace!K57</f>
        <v>0</v>
      </c>
      <c r="M59" s="50">
        <f>Miesiace!R57</f>
        <v>0</v>
      </c>
      <c r="N59" s="50">
        <f>Miesiace!Y57</f>
        <v>0</v>
      </c>
      <c r="O59" s="50">
        <f>Miesiace!AF57</f>
        <v>0</v>
      </c>
      <c r="P59" s="50">
        <f>Miesiace!AM57</f>
        <v>0</v>
      </c>
      <c r="Q59" s="50">
        <f>Miesiace!AT57</f>
        <v>0</v>
      </c>
      <c r="R59" s="50">
        <f>Miesiace!BA57</f>
        <v>0</v>
      </c>
      <c r="S59" s="50">
        <f>Miesiace!BH57</f>
        <v>0</v>
      </c>
      <c r="T59" s="50">
        <f>Miesiace!BO57</f>
        <v>0</v>
      </c>
      <c r="U59" s="50">
        <f>Miesiace!BV57</f>
        <v>0</v>
      </c>
      <c r="V59" s="50">
        <f>Miesiace!CC57</f>
        <v>0</v>
      </c>
    </row>
    <row r="60" spans="2:22" outlineLevel="1">
      <c r="B60" s="61" t="str">
        <f>Kategorie!B58</f>
        <v>serwis i badania autoklawu</v>
      </c>
      <c r="C60" s="11">
        <f>Miesiace!C58+Miesiace!J58+Miesiace!Q58+Miesiace!X58+Miesiace!AE58+Miesiace!AL58+Miesiace!AS58+Miesiace!AZ58+Miesiace!BG58+Miesiace!BN58+Miesiace!BU58+Miesiace!CB58+Miesiace!C58</f>
        <v>0</v>
      </c>
      <c r="D60" s="51">
        <f t="shared" si="0"/>
        <v>0</v>
      </c>
      <c r="E60" s="5">
        <f t="shared" si="18"/>
        <v>0</v>
      </c>
      <c r="F60" s="6" t="str">
        <f>IFERROR(D60/C60,"")</f>
        <v/>
      </c>
      <c r="G60" s="8"/>
      <c r="I60" s="7" t="str">
        <f>Kategorie!B58</f>
        <v>serwis i badania autoklawu</v>
      </c>
      <c r="J60" s="48">
        <f t="shared" si="17"/>
        <v>0</v>
      </c>
      <c r="K60" s="49">
        <f>Miesiace!D58</f>
        <v>0</v>
      </c>
      <c r="L60" s="50">
        <f>Miesiace!K58</f>
        <v>0</v>
      </c>
      <c r="M60" s="50">
        <f>Miesiace!R58</f>
        <v>0</v>
      </c>
      <c r="N60" s="50">
        <f>Miesiace!Y58</f>
        <v>0</v>
      </c>
      <c r="O60" s="50">
        <f>Miesiace!AF58</f>
        <v>0</v>
      </c>
      <c r="P60" s="50">
        <f>Miesiace!AM58</f>
        <v>0</v>
      </c>
      <c r="Q60" s="50">
        <f>Miesiace!AT58</f>
        <v>0</v>
      </c>
      <c r="R60" s="50">
        <f>Miesiace!BA58</f>
        <v>0</v>
      </c>
      <c r="S60" s="50">
        <f>Miesiace!BH58</f>
        <v>0</v>
      </c>
      <c r="T60" s="50">
        <f>Miesiace!BO58</f>
        <v>0</v>
      </c>
      <c r="U60" s="50">
        <f>Miesiace!BV58</f>
        <v>0</v>
      </c>
      <c r="V60" s="50">
        <f>Miesiace!CC58</f>
        <v>0</v>
      </c>
    </row>
    <row r="61" spans="2:22" outlineLevel="1">
      <c r="B61" s="63" t="str">
        <f>Kategorie!B59</f>
        <v xml:space="preserve">amortyzacja autoklawu </v>
      </c>
      <c r="C61" s="11">
        <f>Miesiace!C59+Miesiace!J59+Miesiace!Q59+Miesiace!X59+Miesiace!AE59+Miesiace!AL59+Miesiace!AS59+Miesiace!AZ59+Miesiace!BG59+Miesiace!BN59+Miesiace!BU59+Miesiace!CB59+Miesiace!C59</f>
        <v>0</v>
      </c>
      <c r="D61" s="51">
        <f t="shared" si="0"/>
        <v>0</v>
      </c>
      <c r="E61" s="5">
        <f t="shared" si="18"/>
        <v>0</v>
      </c>
      <c r="F61" s="16" t="str">
        <f t="shared" ref="F61:F66" si="19">IFERROR(D61/C61,"")</f>
        <v/>
      </c>
      <c r="G61" s="17"/>
      <c r="I61" s="7" t="str">
        <f>Kategorie!B59</f>
        <v xml:space="preserve">amortyzacja autoklawu </v>
      </c>
      <c r="J61" s="48">
        <f t="shared" si="17"/>
        <v>0</v>
      </c>
      <c r="K61" s="49">
        <f>Miesiace!D59</f>
        <v>0</v>
      </c>
      <c r="L61" s="50">
        <f>Miesiace!K59</f>
        <v>0</v>
      </c>
      <c r="M61" s="50">
        <f>Miesiace!R59</f>
        <v>0</v>
      </c>
      <c r="N61" s="50">
        <f>Miesiace!Y59</f>
        <v>0</v>
      </c>
      <c r="O61" s="50">
        <f>Miesiace!AF59</f>
        <v>0</v>
      </c>
      <c r="P61" s="50">
        <f>Miesiace!AM59</f>
        <v>0</v>
      </c>
      <c r="Q61" s="50">
        <f>Miesiace!AT59</f>
        <v>0</v>
      </c>
      <c r="R61" s="50">
        <f>Miesiace!BA59</f>
        <v>0</v>
      </c>
      <c r="S61" s="50">
        <f>Miesiace!BH59</f>
        <v>0</v>
      </c>
      <c r="T61" s="50">
        <f>Miesiace!BO59</f>
        <v>0</v>
      </c>
      <c r="U61" s="50">
        <f>Miesiace!BV59</f>
        <v>0</v>
      </c>
      <c r="V61" s="50">
        <f>Miesiace!CC59</f>
        <v>0</v>
      </c>
    </row>
    <row r="62" spans="2:22" outlineLevel="1">
      <c r="B62" s="63" t="str">
        <f>Kategorie!B60</f>
        <v>akcesoria do sterylizacji</v>
      </c>
      <c r="C62" s="11">
        <f>Miesiace!C60+Miesiace!J60+Miesiace!Q60+Miesiace!X60+Miesiace!AE60+Miesiace!AL60+Miesiace!AS60+Miesiace!AZ60+Miesiace!BG60+Miesiace!BN60+Miesiace!BU60+Miesiace!CB60+Miesiace!C60</f>
        <v>0</v>
      </c>
      <c r="D62" s="51">
        <f t="shared" si="0"/>
        <v>0</v>
      </c>
      <c r="E62" s="5">
        <f t="shared" si="18"/>
        <v>0</v>
      </c>
      <c r="F62" s="16" t="str">
        <f t="shared" si="19"/>
        <v/>
      </c>
      <c r="G62" s="17"/>
      <c r="I62" s="7" t="str">
        <f>Kategorie!B60</f>
        <v>akcesoria do sterylizacji</v>
      </c>
      <c r="J62" s="48">
        <f t="shared" si="17"/>
        <v>0</v>
      </c>
      <c r="K62" s="49">
        <f>Miesiace!D60</f>
        <v>0</v>
      </c>
      <c r="L62" s="50">
        <f>Miesiace!K60</f>
        <v>0</v>
      </c>
      <c r="M62" s="50">
        <f>Miesiace!R60</f>
        <v>0</v>
      </c>
      <c r="N62" s="50">
        <f>Miesiace!Y60</f>
        <v>0</v>
      </c>
      <c r="O62" s="50">
        <f>Miesiace!AF60</f>
        <v>0</v>
      </c>
      <c r="P62" s="50">
        <f>Miesiace!AM60</f>
        <v>0</v>
      </c>
      <c r="Q62" s="50">
        <f>Miesiace!AT60</f>
        <v>0</v>
      </c>
      <c r="R62" s="50">
        <f>Miesiace!BA60</f>
        <v>0</v>
      </c>
      <c r="S62" s="50">
        <f>Miesiace!BH60</f>
        <v>0</v>
      </c>
      <c r="T62" s="50">
        <f>Miesiace!BO60</f>
        <v>0</v>
      </c>
      <c r="U62" s="50">
        <f>Miesiace!BV60</f>
        <v>0</v>
      </c>
      <c r="V62" s="50">
        <f>Miesiace!CC60</f>
        <v>0</v>
      </c>
    </row>
    <row r="63" spans="2:22" outlineLevel="1">
      <c r="B63" s="63" t="str">
        <f>Kategorie!B61</f>
        <v xml:space="preserve">opłata za sterylizację na zewnątrz (jeśli sterylizujesz u kogoś) </v>
      </c>
      <c r="C63" s="11">
        <f>Miesiace!C61+Miesiace!J61+Miesiace!Q61+Miesiace!X61+Miesiace!AE61+Miesiace!AL61+Miesiace!AS61+Miesiace!AZ61+Miesiace!BG61+Miesiace!BN61+Miesiace!BU61+Miesiace!CB61+Miesiace!C61</f>
        <v>0</v>
      </c>
      <c r="D63" s="51">
        <f t="shared" si="0"/>
        <v>0</v>
      </c>
      <c r="E63" s="5">
        <f t="shared" si="18"/>
        <v>0</v>
      </c>
      <c r="F63" s="16" t="str">
        <f t="shared" si="19"/>
        <v/>
      </c>
      <c r="G63" s="17"/>
      <c r="I63" s="7" t="str">
        <f>Kategorie!B61</f>
        <v xml:space="preserve">opłata za sterylizację na zewnątrz (jeśli sterylizujesz u kogoś) </v>
      </c>
      <c r="J63" s="48">
        <f t="shared" si="17"/>
        <v>0</v>
      </c>
      <c r="K63" s="49">
        <f>Miesiace!D61</f>
        <v>0</v>
      </c>
      <c r="L63" s="50">
        <f>Miesiace!K61</f>
        <v>0</v>
      </c>
      <c r="M63" s="50">
        <f>Miesiace!R61</f>
        <v>0</v>
      </c>
      <c r="N63" s="50">
        <f>Miesiace!Y61</f>
        <v>0</v>
      </c>
      <c r="O63" s="50">
        <f>Miesiace!AF61</f>
        <v>0</v>
      </c>
      <c r="P63" s="50">
        <f>Miesiace!AM61</f>
        <v>0</v>
      </c>
      <c r="Q63" s="50">
        <f>Miesiace!AT61</f>
        <v>0</v>
      </c>
      <c r="R63" s="50">
        <f>Miesiace!BA61</f>
        <v>0</v>
      </c>
      <c r="S63" s="50">
        <f>Miesiace!BH61</f>
        <v>0</v>
      </c>
      <c r="T63" s="50">
        <f>Miesiace!BO61</f>
        <v>0</v>
      </c>
      <c r="U63" s="50">
        <f>Miesiace!BV61</f>
        <v>0</v>
      </c>
      <c r="V63" s="50">
        <f>Miesiace!CC61</f>
        <v>0</v>
      </c>
    </row>
    <row r="64" spans="2:22" outlineLevel="1">
      <c r="B64" s="63" t="str">
        <f>Kategorie!B62</f>
        <v>inne</v>
      </c>
      <c r="C64" s="11">
        <f>Miesiace!C62+Miesiace!J62+Miesiace!Q62+Miesiace!X62+Miesiace!AE62+Miesiace!AL62+Miesiace!AS62+Miesiace!AZ62+Miesiace!BG62+Miesiace!BN62+Miesiace!BU62+Miesiace!CB62+Miesiace!C62</f>
        <v>0</v>
      </c>
      <c r="D64" s="51">
        <f t="shared" si="0"/>
        <v>0</v>
      </c>
      <c r="E64" s="5">
        <f t="shared" si="18"/>
        <v>0</v>
      </c>
      <c r="F64" s="16" t="str">
        <f t="shared" si="19"/>
        <v/>
      </c>
      <c r="G64" s="17"/>
      <c r="I64" s="7" t="str">
        <f>Kategorie!B62</f>
        <v>inne</v>
      </c>
      <c r="J64" s="48">
        <f t="shared" si="17"/>
        <v>0</v>
      </c>
      <c r="K64" s="49">
        <f>Miesiace!D62</f>
        <v>0</v>
      </c>
      <c r="L64" s="50">
        <f>Miesiace!K62</f>
        <v>0</v>
      </c>
      <c r="M64" s="50">
        <f>Miesiace!R62</f>
        <v>0</v>
      </c>
      <c r="N64" s="50">
        <f>Miesiace!Y62</f>
        <v>0</v>
      </c>
      <c r="O64" s="50">
        <f>Miesiace!AF62</f>
        <v>0</v>
      </c>
      <c r="P64" s="50">
        <f>Miesiace!AM62</f>
        <v>0</v>
      </c>
      <c r="Q64" s="50">
        <f>Miesiace!AT62</f>
        <v>0</v>
      </c>
      <c r="R64" s="50">
        <f>Miesiace!BA62</f>
        <v>0</v>
      </c>
      <c r="S64" s="50">
        <f>Miesiace!BH62</f>
        <v>0</v>
      </c>
      <c r="T64" s="50">
        <f>Miesiace!BO62</f>
        <v>0</v>
      </c>
      <c r="U64" s="50">
        <f>Miesiace!BV62</f>
        <v>0</v>
      </c>
      <c r="V64" s="50">
        <f>Miesiace!CC62</f>
        <v>0</v>
      </c>
    </row>
    <row r="65" spans="2:22" outlineLevel="1">
      <c r="B65" s="63" t="str">
        <f>Kategorie!B63</f>
        <v>.</v>
      </c>
      <c r="C65" s="11">
        <f>Miesiace!C63+Miesiace!J63+Miesiace!Q63+Miesiace!X63+Miesiace!AE63+Miesiace!AL63+Miesiace!AS63+Miesiace!AZ63+Miesiace!BG63+Miesiace!BN63+Miesiace!BU63+Miesiace!CB63+Miesiace!C63</f>
        <v>0</v>
      </c>
      <c r="D65" s="51">
        <f t="shared" si="0"/>
        <v>0</v>
      </c>
      <c r="E65" s="5">
        <f t="shared" si="18"/>
        <v>0</v>
      </c>
      <c r="F65" s="16" t="str">
        <f t="shared" si="19"/>
        <v/>
      </c>
      <c r="G65" s="17"/>
      <c r="I65" s="7" t="str">
        <f>Kategorie!B63</f>
        <v>.</v>
      </c>
      <c r="J65" s="48">
        <f t="shared" si="17"/>
        <v>0</v>
      </c>
      <c r="K65" s="49">
        <f>Miesiace!D63</f>
        <v>0</v>
      </c>
      <c r="L65" s="50">
        <f>Miesiace!K63</f>
        <v>0</v>
      </c>
      <c r="M65" s="50">
        <f>Miesiace!R63</f>
        <v>0</v>
      </c>
      <c r="N65" s="50">
        <f>Miesiace!Y63</f>
        <v>0</v>
      </c>
      <c r="O65" s="50">
        <f>Miesiace!AF63</f>
        <v>0</v>
      </c>
      <c r="P65" s="50">
        <f>Miesiace!AM63</f>
        <v>0</v>
      </c>
      <c r="Q65" s="50">
        <f>Miesiace!AT63</f>
        <v>0</v>
      </c>
      <c r="R65" s="50">
        <f>Miesiace!BA63</f>
        <v>0</v>
      </c>
      <c r="S65" s="50">
        <f>Miesiace!BH63</f>
        <v>0</v>
      </c>
      <c r="T65" s="50">
        <f>Miesiace!BO63</f>
        <v>0</v>
      </c>
      <c r="U65" s="50">
        <f>Miesiace!BV63</f>
        <v>0</v>
      </c>
      <c r="V65" s="50">
        <f>Miesiace!CC63</f>
        <v>0</v>
      </c>
    </row>
    <row r="66" spans="2:22" outlineLevel="1">
      <c r="B66" s="63" t="str">
        <f>Kategorie!B64</f>
        <v>.</v>
      </c>
      <c r="C66" s="11">
        <f>Miesiace!C64+Miesiace!J64+Miesiace!Q64+Miesiace!X64+Miesiace!AE64+Miesiace!AL64+Miesiace!AS64+Miesiace!AZ64+Miesiace!BG64+Miesiace!BN64+Miesiace!BU64+Miesiace!CB64+Miesiace!C64</f>
        <v>0</v>
      </c>
      <c r="D66" s="51">
        <f t="shared" si="0"/>
        <v>0</v>
      </c>
      <c r="E66" s="5">
        <f t="shared" si="18"/>
        <v>0</v>
      </c>
      <c r="F66" s="16" t="str">
        <f t="shared" si="19"/>
        <v/>
      </c>
      <c r="G66" s="17"/>
      <c r="I66" s="7" t="str">
        <f>Kategorie!B64</f>
        <v>.</v>
      </c>
      <c r="J66" s="48">
        <f t="shared" si="17"/>
        <v>0</v>
      </c>
      <c r="K66" s="49">
        <f>Miesiace!D64</f>
        <v>0</v>
      </c>
      <c r="L66" s="50">
        <f>Miesiace!K64</f>
        <v>0</v>
      </c>
      <c r="M66" s="50">
        <f>Miesiace!R64</f>
        <v>0</v>
      </c>
      <c r="N66" s="50">
        <f>Miesiace!Y64</f>
        <v>0</v>
      </c>
      <c r="O66" s="50">
        <f>Miesiace!AF64</f>
        <v>0</v>
      </c>
      <c r="P66" s="50">
        <f>Miesiace!AM64</f>
        <v>0</v>
      </c>
      <c r="Q66" s="50">
        <f>Miesiace!AT64</f>
        <v>0</v>
      </c>
      <c r="R66" s="50">
        <f>Miesiace!BA64</f>
        <v>0</v>
      </c>
      <c r="S66" s="50">
        <f>Miesiace!BH64</f>
        <v>0</v>
      </c>
      <c r="T66" s="50">
        <f>Miesiace!BO64</f>
        <v>0</v>
      </c>
      <c r="U66" s="50">
        <f>Miesiace!BV64</f>
        <v>0</v>
      </c>
      <c r="V66" s="50">
        <f>Miesiace!CC64</f>
        <v>0</v>
      </c>
    </row>
    <row r="67" spans="2:22" outlineLevel="1">
      <c r="B67" s="64"/>
      <c r="C67"/>
      <c r="D67"/>
      <c r="E67"/>
      <c r="F67"/>
      <c r="G67"/>
      <c r="I67" s="19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2">
      <c r="B68" s="62" t="str">
        <f>Kategorie!B66</f>
        <v>Produkty i akcesoria jednorazowe</v>
      </c>
      <c r="C68" s="28">
        <f>Miesiace!C66+Miesiace!J66+Miesiace!Q66+Miesiace!X66+Miesiace!AE66+Miesiace!AL66+Miesiace!AS66+Miesiace!AZ66+Miesiace!BG66+Miesiace!BN66+Miesiace!BU66+Miesiace!CB66+Miesiace!C66</f>
        <v>0</v>
      </c>
      <c r="D68" s="29">
        <f t="shared" ref="D68" si="20">(SUM(K68:V68))</f>
        <v>0</v>
      </c>
      <c r="E68" s="34">
        <f>C68-D68</f>
        <v>0</v>
      </c>
      <c r="F68" s="31" t="str">
        <f t="shared" ref="F68:F78" si="21">IFERROR(D68/C68,"")</f>
        <v/>
      </c>
      <c r="G68" s="34"/>
      <c r="I68" s="43" t="str">
        <f>Kategorie!B66</f>
        <v>Produkty i akcesoria jednorazowe</v>
      </c>
      <c r="J68" s="30">
        <f t="shared" ref="J68:J78" si="22">(SUM(K68:V68)/$J$1)</f>
        <v>0</v>
      </c>
      <c r="K68" s="30">
        <f>Miesiace!D66</f>
        <v>0</v>
      </c>
      <c r="L68" s="30">
        <f>Miesiace!K66</f>
        <v>0</v>
      </c>
      <c r="M68" s="30">
        <f>Miesiace!R66</f>
        <v>0</v>
      </c>
      <c r="N68" s="30">
        <f>Miesiace!Y66</f>
        <v>0</v>
      </c>
      <c r="O68" s="30">
        <f>Miesiace!AF66</f>
        <v>0</v>
      </c>
      <c r="P68" s="30">
        <f>Miesiace!AM66</f>
        <v>0</v>
      </c>
      <c r="Q68" s="30">
        <f>Miesiace!AT66</f>
        <v>0</v>
      </c>
      <c r="R68" s="30">
        <f>Miesiace!BA66</f>
        <v>0</v>
      </c>
      <c r="S68" s="30">
        <f>Miesiace!BH66</f>
        <v>0</v>
      </c>
      <c r="T68" s="30">
        <f>Miesiace!BO66</f>
        <v>0</v>
      </c>
      <c r="U68" s="30">
        <f>Miesiace!BV66</f>
        <v>0</v>
      </c>
      <c r="V68" s="30">
        <f>Miesiace!CC66</f>
        <v>0</v>
      </c>
    </row>
    <row r="69" spans="2:22" outlineLevel="1">
      <c r="B69" s="61" t="str">
        <f>Kategorie!B67</f>
        <v>wzierniki</v>
      </c>
      <c r="C69" s="11">
        <f>Miesiace!C67+Miesiace!J67+Miesiace!Q67+Miesiace!X67+Miesiace!AE67+Miesiace!AL67+Miesiace!AS67+Miesiace!AZ67+Miesiace!BG67+Miesiace!BN67+Miesiace!BU67+Miesiace!CB67+Miesiace!C67</f>
        <v>0</v>
      </c>
      <c r="D69" s="51">
        <f t="shared" si="0"/>
        <v>0</v>
      </c>
      <c r="E69" s="5">
        <f t="shared" ref="E69:E78" si="23">C69-D69</f>
        <v>0</v>
      </c>
      <c r="F69" s="6" t="str">
        <f t="shared" si="21"/>
        <v/>
      </c>
      <c r="G69" s="8"/>
      <c r="I69" s="7" t="str">
        <f>Kategorie!B67</f>
        <v>wzierniki</v>
      </c>
      <c r="J69" s="48">
        <f t="shared" si="22"/>
        <v>0</v>
      </c>
      <c r="K69" s="49">
        <f>Miesiace!D67</f>
        <v>0</v>
      </c>
      <c r="L69" s="50">
        <f>Miesiace!K67</f>
        <v>0</v>
      </c>
      <c r="M69" s="50">
        <f>Miesiace!R67</f>
        <v>0</v>
      </c>
      <c r="N69" s="50">
        <f>Miesiace!Y67</f>
        <v>0</v>
      </c>
      <c r="O69" s="50">
        <f>Miesiace!AF67</f>
        <v>0</v>
      </c>
      <c r="P69" s="50">
        <f>Miesiace!AM67</f>
        <v>0</v>
      </c>
      <c r="Q69" s="50">
        <f>Miesiace!AT67</f>
        <v>0</v>
      </c>
      <c r="R69" s="50">
        <f>Miesiace!BA67</f>
        <v>0</v>
      </c>
      <c r="S69" s="50">
        <f>Miesiace!BH67</f>
        <v>0</v>
      </c>
      <c r="T69" s="50">
        <f>Miesiace!BO67</f>
        <v>0</v>
      </c>
      <c r="U69" s="50">
        <f>Miesiace!BV67</f>
        <v>0</v>
      </c>
      <c r="V69" s="50">
        <f>Miesiace!CC67</f>
        <v>0</v>
      </c>
    </row>
    <row r="70" spans="2:22" outlineLevel="1">
      <c r="B70" s="61" t="str">
        <f>Kategorie!B68</f>
        <v>podkłady</v>
      </c>
      <c r="C70" s="11">
        <f>Miesiace!C68+Miesiace!J68+Miesiace!Q68+Miesiace!X68+Miesiace!AE68+Miesiace!AL68+Miesiace!AS68+Miesiace!AZ68+Miesiace!BG68+Miesiace!BN68+Miesiace!BU68+Miesiace!CB68+Miesiace!C68</f>
        <v>0</v>
      </c>
      <c r="D70" s="51">
        <f t="shared" si="0"/>
        <v>0</v>
      </c>
      <c r="E70" s="5">
        <f t="shared" si="23"/>
        <v>0</v>
      </c>
      <c r="F70" s="6" t="str">
        <f t="shared" si="21"/>
        <v/>
      </c>
      <c r="G70" s="8"/>
      <c r="I70" s="7" t="str">
        <f>Kategorie!B68</f>
        <v>podkłady</v>
      </c>
      <c r="J70" s="48">
        <f t="shared" si="22"/>
        <v>0</v>
      </c>
      <c r="K70" s="49">
        <f>Miesiace!D68</f>
        <v>0</v>
      </c>
      <c r="L70" s="50">
        <f>Miesiace!K68</f>
        <v>0</v>
      </c>
      <c r="M70" s="50">
        <f>Miesiace!R68</f>
        <v>0</v>
      </c>
      <c r="N70" s="50">
        <f>Miesiace!Y68</f>
        <v>0</v>
      </c>
      <c r="O70" s="50">
        <f>Miesiace!AF68</f>
        <v>0</v>
      </c>
      <c r="P70" s="50">
        <f>Miesiace!AM68</f>
        <v>0</v>
      </c>
      <c r="Q70" s="50">
        <f>Miesiace!AT68</f>
        <v>0</v>
      </c>
      <c r="R70" s="50">
        <f>Miesiace!BA68</f>
        <v>0</v>
      </c>
      <c r="S70" s="50">
        <f>Miesiace!BH68</f>
        <v>0</v>
      </c>
      <c r="T70" s="50">
        <f>Miesiace!BO68</f>
        <v>0</v>
      </c>
      <c r="U70" s="50">
        <f>Miesiace!BV68</f>
        <v>0</v>
      </c>
      <c r="V70" s="50">
        <f>Miesiace!CC68</f>
        <v>0</v>
      </c>
    </row>
    <row r="71" spans="2:22" outlineLevel="1">
      <c r="B71" s="61" t="str">
        <f>Kategorie!B69</f>
        <v>cytologia (np. szczoteczki, szkiełka)</v>
      </c>
      <c r="C71" s="11">
        <f>Miesiace!C69+Miesiace!J69+Miesiace!Q69+Miesiace!X69+Miesiace!AE69+Miesiace!AL69+Miesiace!AS69+Miesiace!AZ69+Miesiace!BG69+Miesiace!BN69+Miesiace!BU69+Miesiace!CB69+Miesiace!C69</f>
        <v>0</v>
      </c>
      <c r="D71" s="51">
        <f t="shared" si="0"/>
        <v>0</v>
      </c>
      <c r="E71" s="5">
        <f t="shared" si="23"/>
        <v>0</v>
      </c>
      <c r="F71" s="6" t="str">
        <f t="shared" si="21"/>
        <v/>
      </c>
      <c r="G71" s="8"/>
      <c r="I71" s="7" t="str">
        <f>Kategorie!B69</f>
        <v>cytologia (np. szczoteczki, szkiełka)</v>
      </c>
      <c r="J71" s="48">
        <f t="shared" si="22"/>
        <v>0</v>
      </c>
      <c r="K71" s="49">
        <f>Miesiace!D69</f>
        <v>0</v>
      </c>
      <c r="L71" s="50">
        <f>Miesiace!K69</f>
        <v>0</v>
      </c>
      <c r="M71" s="50">
        <f>Miesiace!R69</f>
        <v>0</v>
      </c>
      <c r="N71" s="50">
        <f>Miesiace!Y69</f>
        <v>0</v>
      </c>
      <c r="O71" s="50">
        <f>Miesiace!AF69</f>
        <v>0</v>
      </c>
      <c r="P71" s="50">
        <f>Miesiace!AM69</f>
        <v>0</v>
      </c>
      <c r="Q71" s="50">
        <f>Miesiace!AT69</f>
        <v>0</v>
      </c>
      <c r="R71" s="50">
        <f>Miesiace!BA69</f>
        <v>0</v>
      </c>
      <c r="S71" s="50">
        <f>Miesiace!BH69</f>
        <v>0</v>
      </c>
      <c r="T71" s="50">
        <f>Miesiace!BO69</f>
        <v>0</v>
      </c>
      <c r="U71" s="50">
        <f>Miesiace!BV69</f>
        <v>0</v>
      </c>
      <c r="V71" s="50">
        <f>Miesiace!CC69</f>
        <v>0</v>
      </c>
    </row>
    <row r="72" spans="2:22" outlineLevel="1">
      <c r="B72" s="61" t="str">
        <f>Kategorie!B70</f>
        <v>USG (np. papier, czyszczenie głowic, osłonki)</v>
      </c>
      <c r="C72" s="11">
        <f>Miesiace!C70+Miesiace!J70+Miesiace!Q70+Miesiace!X70+Miesiace!AE70+Miesiace!AL70+Miesiace!AS70+Miesiace!AZ70+Miesiace!BG70+Miesiace!BN70+Miesiace!BU70+Miesiace!CB70+Miesiace!C70</f>
        <v>0</v>
      </c>
      <c r="D72" s="51">
        <f t="shared" ref="D72:D135" si="24">(SUM(K72:V72))</f>
        <v>0</v>
      </c>
      <c r="E72" s="5">
        <f t="shared" si="23"/>
        <v>0</v>
      </c>
      <c r="F72" s="6" t="str">
        <f t="shared" si="21"/>
        <v/>
      </c>
      <c r="G72" s="8"/>
      <c r="I72" s="7" t="str">
        <f>Kategorie!B70</f>
        <v>USG (np. papier, czyszczenie głowic, osłonki)</v>
      </c>
      <c r="J72" s="48">
        <f t="shared" si="22"/>
        <v>0</v>
      </c>
      <c r="K72" s="49">
        <f>Miesiace!D70</f>
        <v>0</v>
      </c>
      <c r="L72" s="50">
        <f>Miesiace!K70</f>
        <v>0</v>
      </c>
      <c r="M72" s="50">
        <f>Miesiace!R70</f>
        <v>0</v>
      </c>
      <c r="N72" s="50">
        <f>Miesiace!Y70</f>
        <v>0</v>
      </c>
      <c r="O72" s="50">
        <f>Miesiace!AF70</f>
        <v>0</v>
      </c>
      <c r="P72" s="50">
        <f>Miesiace!AM70</f>
        <v>0</v>
      </c>
      <c r="Q72" s="50">
        <f>Miesiace!AT70</f>
        <v>0</v>
      </c>
      <c r="R72" s="50">
        <f>Miesiace!BA70</f>
        <v>0</v>
      </c>
      <c r="S72" s="50">
        <f>Miesiace!BH70</f>
        <v>0</v>
      </c>
      <c r="T72" s="50">
        <f>Miesiace!BO70</f>
        <v>0</v>
      </c>
      <c r="U72" s="50">
        <f>Miesiace!BV70</f>
        <v>0</v>
      </c>
      <c r="V72" s="50">
        <f>Miesiace!CC70</f>
        <v>0</v>
      </c>
    </row>
    <row r="73" spans="2:22" outlineLevel="1">
      <c r="B73" s="61" t="str">
        <f>Kategorie!B71</f>
        <v>spódniczki, klapki, fartuchy</v>
      </c>
      <c r="C73" s="11">
        <f>Miesiace!C71+Miesiace!J71+Miesiace!Q71+Miesiace!X71+Miesiace!AE71+Miesiace!AL71+Miesiace!AS71+Miesiace!AZ71+Miesiace!BG71+Miesiace!BN71+Miesiace!BU71+Miesiace!CB71+Miesiace!C71</f>
        <v>0</v>
      </c>
      <c r="D73" s="51">
        <f t="shared" si="24"/>
        <v>0</v>
      </c>
      <c r="E73" s="5">
        <f t="shared" si="23"/>
        <v>0</v>
      </c>
      <c r="F73" s="6" t="str">
        <f t="shared" si="21"/>
        <v/>
      </c>
      <c r="G73" s="8"/>
      <c r="I73" s="7" t="str">
        <f>Kategorie!B71</f>
        <v>spódniczki, klapki, fartuchy</v>
      </c>
      <c r="J73" s="48">
        <f t="shared" si="22"/>
        <v>0</v>
      </c>
      <c r="K73" s="49">
        <f>Miesiace!D71</f>
        <v>0</v>
      </c>
      <c r="L73" s="50">
        <f>Miesiace!K71</f>
        <v>0</v>
      </c>
      <c r="M73" s="50">
        <f>Miesiace!R71</f>
        <v>0</v>
      </c>
      <c r="N73" s="50">
        <f>Miesiace!Y71</f>
        <v>0</v>
      </c>
      <c r="O73" s="50">
        <f>Miesiace!AF71</f>
        <v>0</v>
      </c>
      <c r="P73" s="50">
        <f>Miesiace!AM71</f>
        <v>0</v>
      </c>
      <c r="Q73" s="50">
        <f>Miesiace!AT71</f>
        <v>0</v>
      </c>
      <c r="R73" s="50">
        <f>Miesiace!BA71</f>
        <v>0</v>
      </c>
      <c r="S73" s="50">
        <f>Miesiace!BH71</f>
        <v>0</v>
      </c>
      <c r="T73" s="50">
        <f>Miesiace!BO71</f>
        <v>0</v>
      </c>
      <c r="U73" s="50">
        <f>Miesiace!BV71</f>
        <v>0</v>
      </c>
      <c r="V73" s="50">
        <f>Miesiace!CC71</f>
        <v>0</v>
      </c>
    </row>
    <row r="74" spans="2:22" outlineLevel="1">
      <c r="B74" s="63" t="str">
        <f>Kategorie!B72</f>
        <v>maseczki, przyłbice, gogle</v>
      </c>
      <c r="C74" s="11">
        <f>Miesiace!C72+Miesiace!J72+Miesiace!Q72+Miesiace!X72+Miesiace!AE72+Miesiace!AL72+Miesiace!AS72+Miesiace!AZ72+Miesiace!BG72+Miesiace!BN72+Miesiace!BU72+Miesiace!CB72+Miesiace!C72</f>
        <v>0</v>
      </c>
      <c r="D74" s="51">
        <f t="shared" si="24"/>
        <v>0</v>
      </c>
      <c r="E74" s="5">
        <f t="shared" si="23"/>
        <v>0</v>
      </c>
      <c r="F74" s="16" t="str">
        <f t="shared" si="21"/>
        <v/>
      </c>
      <c r="G74" s="17"/>
      <c r="I74" s="7" t="str">
        <f>Kategorie!B72</f>
        <v>maseczki, przyłbice, gogle</v>
      </c>
      <c r="J74" s="48">
        <f t="shared" si="22"/>
        <v>0</v>
      </c>
      <c r="K74" s="49">
        <f>Miesiace!D72</f>
        <v>0</v>
      </c>
      <c r="L74" s="50">
        <f>Miesiace!K72</f>
        <v>0</v>
      </c>
      <c r="M74" s="50">
        <f>Miesiace!R72</f>
        <v>0</v>
      </c>
      <c r="N74" s="50">
        <f>Miesiace!Y72</f>
        <v>0</v>
      </c>
      <c r="O74" s="50">
        <f>Miesiace!AF72</f>
        <v>0</v>
      </c>
      <c r="P74" s="50">
        <f>Miesiace!AM72</f>
        <v>0</v>
      </c>
      <c r="Q74" s="50">
        <f>Miesiace!AT72</f>
        <v>0</v>
      </c>
      <c r="R74" s="50">
        <f>Miesiace!BA72</f>
        <v>0</v>
      </c>
      <c r="S74" s="50">
        <f>Miesiace!BH72</f>
        <v>0</v>
      </c>
      <c r="T74" s="50">
        <f>Miesiace!BO72</f>
        <v>0</v>
      </c>
      <c r="U74" s="50">
        <f>Miesiace!BV72</f>
        <v>0</v>
      </c>
      <c r="V74" s="50">
        <f>Miesiace!CC72</f>
        <v>0</v>
      </c>
    </row>
    <row r="75" spans="2:22" outlineLevel="1">
      <c r="B75" s="63" t="str">
        <f>Kategorie!B73</f>
        <v>rękawice</v>
      </c>
      <c r="C75" s="11">
        <f>Miesiace!C73+Miesiace!J73+Miesiace!Q73+Miesiace!X73+Miesiace!AE73+Miesiace!AL73+Miesiace!AS73+Miesiace!AZ73+Miesiace!BG73+Miesiace!BN73+Miesiace!BU73+Miesiace!CB73+Miesiace!C73</f>
        <v>0</v>
      </c>
      <c r="D75" s="51">
        <f t="shared" si="24"/>
        <v>0</v>
      </c>
      <c r="E75" s="5">
        <f t="shared" si="23"/>
        <v>0</v>
      </c>
      <c r="F75" s="16" t="str">
        <f t="shared" si="21"/>
        <v/>
      </c>
      <c r="G75" s="17"/>
      <c r="I75" s="7" t="str">
        <f>Kategorie!B73</f>
        <v>rękawice</v>
      </c>
      <c r="J75" s="48">
        <f t="shared" si="22"/>
        <v>0</v>
      </c>
      <c r="K75" s="49">
        <f>Miesiace!D73</f>
        <v>0</v>
      </c>
      <c r="L75" s="50">
        <f>Miesiace!K73</f>
        <v>0</v>
      </c>
      <c r="M75" s="50">
        <f>Miesiace!R73</f>
        <v>0</v>
      </c>
      <c r="N75" s="50">
        <f>Miesiace!Y73</f>
        <v>0</v>
      </c>
      <c r="O75" s="50">
        <f>Miesiace!AF73</f>
        <v>0</v>
      </c>
      <c r="P75" s="50">
        <f>Miesiace!AM73</f>
        <v>0</v>
      </c>
      <c r="Q75" s="50">
        <f>Miesiace!AT73</f>
        <v>0</v>
      </c>
      <c r="R75" s="50">
        <f>Miesiace!BA73</f>
        <v>0</v>
      </c>
      <c r="S75" s="50">
        <f>Miesiace!BH73</f>
        <v>0</v>
      </c>
      <c r="T75" s="50">
        <f>Miesiace!BO73</f>
        <v>0</v>
      </c>
      <c r="U75" s="50">
        <f>Miesiace!BV73</f>
        <v>0</v>
      </c>
      <c r="V75" s="50">
        <f>Miesiace!CC73</f>
        <v>0</v>
      </c>
    </row>
    <row r="76" spans="2:22" outlineLevel="1">
      <c r="B76" s="63" t="str">
        <f>Kategorie!B74</f>
        <v>inne</v>
      </c>
      <c r="C76" s="11">
        <f>Miesiace!C74+Miesiace!J74+Miesiace!Q74+Miesiace!X74+Miesiace!AE74+Miesiace!AL74+Miesiace!AS74+Miesiace!AZ74+Miesiace!BG74+Miesiace!BN74+Miesiace!BU74+Miesiace!CB74+Miesiace!C74</f>
        <v>0</v>
      </c>
      <c r="D76" s="51">
        <f t="shared" si="24"/>
        <v>0</v>
      </c>
      <c r="E76" s="5">
        <f t="shared" si="23"/>
        <v>0</v>
      </c>
      <c r="F76" s="16" t="str">
        <f t="shared" si="21"/>
        <v/>
      </c>
      <c r="G76" s="17"/>
      <c r="I76" s="7" t="str">
        <f>Kategorie!B74</f>
        <v>inne</v>
      </c>
      <c r="J76" s="48">
        <f t="shared" si="22"/>
        <v>0</v>
      </c>
      <c r="K76" s="49">
        <f>Miesiace!D74</f>
        <v>0</v>
      </c>
      <c r="L76" s="50">
        <f>Miesiace!K74</f>
        <v>0</v>
      </c>
      <c r="M76" s="50">
        <f>Miesiace!R74</f>
        <v>0</v>
      </c>
      <c r="N76" s="50">
        <f>Miesiace!Y74</f>
        <v>0</v>
      </c>
      <c r="O76" s="50">
        <f>Miesiace!AF74</f>
        <v>0</v>
      </c>
      <c r="P76" s="50">
        <f>Miesiace!AM74</f>
        <v>0</v>
      </c>
      <c r="Q76" s="50">
        <f>Miesiace!AT74</f>
        <v>0</v>
      </c>
      <c r="R76" s="50">
        <f>Miesiace!BA74</f>
        <v>0</v>
      </c>
      <c r="S76" s="50">
        <f>Miesiace!BH74</f>
        <v>0</v>
      </c>
      <c r="T76" s="50">
        <f>Miesiace!BO74</f>
        <v>0</v>
      </c>
      <c r="U76" s="50">
        <f>Miesiace!BV74</f>
        <v>0</v>
      </c>
      <c r="V76" s="50">
        <f>Miesiace!CC74</f>
        <v>0</v>
      </c>
    </row>
    <row r="77" spans="2:22" outlineLevel="1">
      <c r="B77" s="63" t="str">
        <f>Kategorie!B75</f>
        <v>.</v>
      </c>
      <c r="C77" s="11">
        <f>Miesiace!C75+Miesiace!J75+Miesiace!Q75+Miesiace!X75+Miesiace!AE75+Miesiace!AL75+Miesiace!AS75+Miesiace!AZ75+Miesiace!BG75+Miesiace!BN75+Miesiace!BU75+Miesiace!CB75+Miesiace!C75</f>
        <v>0</v>
      </c>
      <c r="D77" s="51">
        <f t="shared" si="24"/>
        <v>0</v>
      </c>
      <c r="E77" s="5">
        <f t="shared" si="23"/>
        <v>0</v>
      </c>
      <c r="F77" s="16" t="str">
        <f t="shared" si="21"/>
        <v/>
      </c>
      <c r="G77" s="17"/>
      <c r="I77" s="7" t="str">
        <f>Kategorie!B75</f>
        <v>.</v>
      </c>
      <c r="J77" s="48">
        <f t="shared" si="22"/>
        <v>0</v>
      </c>
      <c r="K77" s="49">
        <f>Miesiace!D75</f>
        <v>0</v>
      </c>
      <c r="L77" s="50">
        <f>Miesiace!K75</f>
        <v>0</v>
      </c>
      <c r="M77" s="50">
        <f>Miesiace!R75</f>
        <v>0</v>
      </c>
      <c r="N77" s="50">
        <f>Miesiace!Y75</f>
        <v>0</v>
      </c>
      <c r="O77" s="50">
        <f>Miesiace!AF75</f>
        <v>0</v>
      </c>
      <c r="P77" s="50">
        <f>Miesiace!AM75</f>
        <v>0</v>
      </c>
      <c r="Q77" s="50">
        <f>Miesiace!AT75</f>
        <v>0</v>
      </c>
      <c r="R77" s="50">
        <f>Miesiace!BA75</f>
        <v>0</v>
      </c>
      <c r="S77" s="50">
        <f>Miesiace!BH75</f>
        <v>0</v>
      </c>
      <c r="T77" s="50">
        <f>Miesiace!BO75</f>
        <v>0</v>
      </c>
      <c r="U77" s="50">
        <f>Miesiace!BV75</f>
        <v>0</v>
      </c>
      <c r="V77" s="50">
        <f>Miesiace!CC75</f>
        <v>0</v>
      </c>
    </row>
    <row r="78" spans="2:22" outlineLevel="1">
      <c r="B78" s="63" t="str">
        <f>Kategorie!B76</f>
        <v>.</v>
      </c>
      <c r="C78" s="11">
        <f>Miesiace!C76+Miesiace!J76+Miesiace!Q76+Miesiace!X76+Miesiace!AE76+Miesiace!AL76+Miesiace!AS76+Miesiace!AZ76+Miesiace!BG76+Miesiace!BN76+Miesiace!BU76+Miesiace!CB76+Miesiace!C76</f>
        <v>0</v>
      </c>
      <c r="D78" s="51">
        <f t="shared" si="24"/>
        <v>0</v>
      </c>
      <c r="E78" s="5">
        <f t="shared" si="23"/>
        <v>0</v>
      </c>
      <c r="F78" s="16" t="str">
        <f t="shared" si="21"/>
        <v/>
      </c>
      <c r="G78" s="17"/>
      <c r="I78" s="7" t="str">
        <f>Kategorie!B76</f>
        <v>.</v>
      </c>
      <c r="J78" s="48">
        <f t="shared" si="22"/>
        <v>0</v>
      </c>
      <c r="K78" s="49">
        <f>Miesiace!D76</f>
        <v>0</v>
      </c>
      <c r="L78" s="50">
        <f>Miesiace!K76</f>
        <v>0</v>
      </c>
      <c r="M78" s="50">
        <f>Miesiace!R76</f>
        <v>0</v>
      </c>
      <c r="N78" s="50">
        <f>Miesiace!Y76</f>
        <v>0</v>
      </c>
      <c r="O78" s="50">
        <f>Miesiace!AF76</f>
        <v>0</v>
      </c>
      <c r="P78" s="50">
        <f>Miesiace!AM76</f>
        <v>0</v>
      </c>
      <c r="Q78" s="50">
        <f>Miesiace!AT76</f>
        <v>0</v>
      </c>
      <c r="R78" s="50">
        <f>Miesiace!BA76</f>
        <v>0</v>
      </c>
      <c r="S78" s="50">
        <f>Miesiace!BH76</f>
        <v>0</v>
      </c>
      <c r="T78" s="50">
        <f>Miesiace!BO76</f>
        <v>0</v>
      </c>
      <c r="U78" s="50">
        <f>Miesiace!BV76</f>
        <v>0</v>
      </c>
      <c r="V78" s="50">
        <f>Miesiace!CC76</f>
        <v>0</v>
      </c>
    </row>
    <row r="79" spans="2:22" outlineLevel="1">
      <c r="B79" s="58" t="s">
        <v>2</v>
      </c>
      <c r="C79"/>
      <c r="D79"/>
      <c r="E79"/>
      <c r="F79"/>
      <c r="G79"/>
      <c r="I79" s="18" t="s">
        <v>2</v>
      </c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>
      <c r="B80" s="62" t="str">
        <f>Kategorie!B78</f>
        <v>Opłaty związane z finansami</v>
      </c>
      <c r="C80" s="28">
        <f>Miesiace!C78+Miesiace!J78+Miesiace!Q78+Miesiace!X78+Miesiace!AE78+Miesiace!AL78+Miesiace!AS78+Miesiace!AZ78+Miesiace!BG78+Miesiace!BN78+Miesiace!BU78+Miesiace!CB78+Miesiace!C78</f>
        <v>0</v>
      </c>
      <c r="D80" s="29">
        <f t="shared" ref="D80" si="25">(SUM(K80:V80))</f>
        <v>0</v>
      </c>
      <c r="E80" s="34">
        <f>C80-D80</f>
        <v>0</v>
      </c>
      <c r="F80" s="31" t="str">
        <f t="shared" ref="F80:F90" si="26">IFERROR(D80/C80,"")</f>
        <v/>
      </c>
      <c r="G80" s="34"/>
      <c r="I80" s="43" t="str">
        <f>Kategorie!B78</f>
        <v>Opłaty związane z finansami</v>
      </c>
      <c r="J80" s="30">
        <f t="shared" ref="J80:J90" si="27">(SUM(K80:V80)/$J$1)</f>
        <v>0</v>
      </c>
      <c r="K80" s="30">
        <f>Miesiace!D78</f>
        <v>0</v>
      </c>
      <c r="L80" s="30">
        <f>Miesiace!K78</f>
        <v>0</v>
      </c>
      <c r="M80" s="30">
        <f>Miesiace!R78</f>
        <v>0</v>
      </c>
      <c r="N80" s="30">
        <f>Miesiace!Y78</f>
        <v>0</v>
      </c>
      <c r="O80" s="30">
        <f>Miesiace!AF78</f>
        <v>0</v>
      </c>
      <c r="P80" s="30">
        <f>Miesiace!AM78</f>
        <v>0</v>
      </c>
      <c r="Q80" s="30">
        <f>Miesiace!AT78</f>
        <v>0</v>
      </c>
      <c r="R80" s="30">
        <f>Miesiace!BA78</f>
        <v>0</v>
      </c>
      <c r="S80" s="30">
        <f>Miesiace!BH78</f>
        <v>0</v>
      </c>
      <c r="T80" s="30">
        <f>Miesiace!BO78</f>
        <v>0</v>
      </c>
      <c r="U80" s="30">
        <f>Miesiace!BV78</f>
        <v>0</v>
      </c>
      <c r="V80" s="30">
        <f>Miesiace!CC78</f>
        <v>0</v>
      </c>
    </row>
    <row r="81" spans="2:22" outlineLevel="1">
      <c r="B81" s="61" t="str">
        <f>Kategorie!B79</f>
        <v xml:space="preserve">zakup i serwis kasy fiskalnej </v>
      </c>
      <c r="C81" s="11">
        <f>Miesiace!C79+Miesiace!J79+Miesiace!Q79+Miesiace!X79+Miesiace!AE79+Miesiace!AL79+Miesiace!AS79+Miesiace!AZ79+Miesiace!BG79+Miesiace!BN79+Miesiace!BU79+Miesiace!CB79+Miesiace!C79</f>
        <v>0</v>
      </c>
      <c r="D81" s="51">
        <f t="shared" si="24"/>
        <v>0</v>
      </c>
      <c r="E81" s="5">
        <f t="shared" ref="E81:E90" si="28">C81-D81</f>
        <v>0</v>
      </c>
      <c r="F81" s="6" t="str">
        <f t="shared" si="26"/>
        <v/>
      </c>
      <c r="G81" s="8"/>
      <c r="I81" s="7" t="str">
        <f>Kategorie!B79</f>
        <v xml:space="preserve">zakup i serwis kasy fiskalnej </v>
      </c>
      <c r="J81" s="48">
        <f t="shared" si="27"/>
        <v>0</v>
      </c>
      <c r="K81" s="49">
        <f>Miesiace!D79</f>
        <v>0</v>
      </c>
      <c r="L81" s="50">
        <f>Miesiace!K79</f>
        <v>0</v>
      </c>
      <c r="M81" s="50">
        <f>Miesiace!R79</f>
        <v>0</v>
      </c>
      <c r="N81" s="50">
        <f>Miesiace!Y79</f>
        <v>0</v>
      </c>
      <c r="O81" s="50">
        <f>Miesiace!AF79</f>
        <v>0</v>
      </c>
      <c r="P81" s="50">
        <f>Miesiace!AM79</f>
        <v>0</v>
      </c>
      <c r="Q81" s="50">
        <f>Miesiace!AT79</f>
        <v>0</v>
      </c>
      <c r="R81" s="50">
        <f>Miesiace!BA79</f>
        <v>0</v>
      </c>
      <c r="S81" s="50">
        <f>Miesiace!BH79</f>
        <v>0</v>
      </c>
      <c r="T81" s="50">
        <f>Miesiace!BO79</f>
        <v>0</v>
      </c>
      <c r="U81" s="50">
        <f>Miesiace!BV79</f>
        <v>0</v>
      </c>
      <c r="V81" s="50">
        <f>Miesiace!CC79</f>
        <v>0</v>
      </c>
    </row>
    <row r="82" spans="2:22" outlineLevel="1">
      <c r="B82" s="61" t="str">
        <f>Kategorie!B80</f>
        <v>zakup terminala/opłata za dzierżawę</v>
      </c>
      <c r="C82" s="11">
        <f>Miesiace!C80+Miesiace!J80+Miesiace!Q80+Miesiace!X80+Miesiace!AE80+Miesiace!AL80+Miesiace!AS80+Miesiace!AZ80+Miesiace!BG80+Miesiace!BN80+Miesiace!BU80+Miesiace!CB80+Miesiace!C80</f>
        <v>0</v>
      </c>
      <c r="D82" s="51">
        <f t="shared" si="24"/>
        <v>0</v>
      </c>
      <c r="E82" s="5">
        <f t="shared" si="28"/>
        <v>0</v>
      </c>
      <c r="F82" s="6" t="str">
        <f t="shared" si="26"/>
        <v/>
      </c>
      <c r="G82" s="8"/>
      <c r="I82" s="7" t="str">
        <f>Kategorie!B80</f>
        <v>zakup terminala/opłata za dzierżawę</v>
      </c>
      <c r="J82" s="48">
        <f t="shared" si="27"/>
        <v>0</v>
      </c>
      <c r="K82" s="49">
        <f>Miesiace!D80</f>
        <v>0</v>
      </c>
      <c r="L82" s="50">
        <f>Miesiace!K80</f>
        <v>0</v>
      </c>
      <c r="M82" s="50">
        <f>Miesiace!R80</f>
        <v>0</v>
      </c>
      <c r="N82" s="50">
        <f>Miesiace!Y80</f>
        <v>0</v>
      </c>
      <c r="O82" s="50">
        <f>Miesiace!AF80</f>
        <v>0</v>
      </c>
      <c r="P82" s="50">
        <f>Miesiace!AM80</f>
        <v>0</v>
      </c>
      <c r="Q82" s="50">
        <f>Miesiace!AT80</f>
        <v>0</v>
      </c>
      <c r="R82" s="50">
        <f>Miesiace!BA80</f>
        <v>0</v>
      </c>
      <c r="S82" s="50">
        <f>Miesiace!BH80</f>
        <v>0</v>
      </c>
      <c r="T82" s="50">
        <f>Miesiace!BO80</f>
        <v>0</v>
      </c>
      <c r="U82" s="50">
        <f>Miesiace!BV80</f>
        <v>0</v>
      </c>
      <c r="V82" s="50">
        <f>Miesiace!CC80</f>
        <v>0</v>
      </c>
    </row>
    <row r="83" spans="2:22" outlineLevel="1">
      <c r="B83" s="61" t="str">
        <f>Kategorie!B81</f>
        <v xml:space="preserve">rolki do paragonów/terminala </v>
      </c>
      <c r="C83" s="11">
        <f>Miesiace!C81+Miesiace!J81+Miesiace!Q81+Miesiace!X81+Miesiace!AE81+Miesiace!AL81+Miesiace!AS81+Miesiace!AZ81+Miesiace!BG81+Miesiace!BN81+Miesiace!BU81+Miesiace!CB81+Miesiace!C81</f>
        <v>0</v>
      </c>
      <c r="D83" s="51">
        <f t="shared" si="24"/>
        <v>0</v>
      </c>
      <c r="E83" s="5">
        <f t="shared" si="28"/>
        <v>0</v>
      </c>
      <c r="F83" s="6" t="str">
        <f t="shared" si="26"/>
        <v/>
      </c>
      <c r="G83" s="8"/>
      <c r="I83" s="7" t="str">
        <f>Kategorie!B81</f>
        <v xml:space="preserve">rolki do paragonów/terminala </v>
      </c>
      <c r="J83" s="48">
        <f t="shared" si="27"/>
        <v>0</v>
      </c>
      <c r="K83" s="49">
        <f>Miesiace!D81</f>
        <v>0</v>
      </c>
      <c r="L83" s="50">
        <f>Miesiace!K81</f>
        <v>0</v>
      </c>
      <c r="M83" s="50">
        <f>Miesiace!R81</f>
        <v>0</v>
      </c>
      <c r="N83" s="50">
        <f>Miesiace!Y81</f>
        <v>0</v>
      </c>
      <c r="O83" s="50">
        <f>Miesiace!AF81</f>
        <v>0</v>
      </c>
      <c r="P83" s="50">
        <f>Miesiace!AM81</f>
        <v>0</v>
      </c>
      <c r="Q83" s="50">
        <f>Miesiace!AT81</f>
        <v>0</v>
      </c>
      <c r="R83" s="50">
        <f>Miesiace!BA81</f>
        <v>0</v>
      </c>
      <c r="S83" s="50">
        <f>Miesiace!BH81</f>
        <v>0</v>
      </c>
      <c r="T83" s="50">
        <f>Miesiace!BO81</f>
        <v>0</v>
      </c>
      <c r="U83" s="50">
        <f>Miesiace!BV81</f>
        <v>0</v>
      </c>
      <c r="V83" s="50">
        <f>Miesiace!CC81</f>
        <v>0</v>
      </c>
    </row>
    <row r="84" spans="2:22" outlineLevel="1">
      <c r="B84" s="61" t="str">
        <f>Kategorie!B82</f>
        <v xml:space="preserve">prowizje od płatności kartą </v>
      </c>
      <c r="C84" s="11">
        <f>Miesiace!C82+Miesiace!J82+Miesiace!Q82+Miesiace!X82+Miesiace!AE82+Miesiace!AL82+Miesiace!AS82+Miesiace!AZ82+Miesiace!BG82+Miesiace!BN82+Miesiace!BU82+Miesiace!CB82+Miesiace!C82</f>
        <v>0</v>
      </c>
      <c r="D84" s="51">
        <f t="shared" si="24"/>
        <v>0</v>
      </c>
      <c r="E84" s="5">
        <f t="shared" si="28"/>
        <v>0</v>
      </c>
      <c r="F84" s="6" t="str">
        <f t="shared" si="26"/>
        <v/>
      </c>
      <c r="G84" s="8"/>
      <c r="I84" s="7" t="str">
        <f>Kategorie!B82</f>
        <v xml:space="preserve">prowizje od płatności kartą </v>
      </c>
      <c r="J84" s="48">
        <f t="shared" si="27"/>
        <v>0</v>
      </c>
      <c r="K84" s="49">
        <f>Miesiace!D82</f>
        <v>0</v>
      </c>
      <c r="L84" s="50">
        <f>Miesiace!K82</f>
        <v>0</v>
      </c>
      <c r="M84" s="50">
        <f>Miesiace!R82</f>
        <v>0</v>
      </c>
      <c r="N84" s="50">
        <f>Miesiace!Y82</f>
        <v>0</v>
      </c>
      <c r="O84" s="50">
        <f>Miesiace!AF82</f>
        <v>0</v>
      </c>
      <c r="P84" s="50">
        <f>Miesiace!AM82</f>
        <v>0</v>
      </c>
      <c r="Q84" s="50">
        <f>Miesiace!AT82</f>
        <v>0</v>
      </c>
      <c r="R84" s="50">
        <f>Miesiace!BA82</f>
        <v>0</v>
      </c>
      <c r="S84" s="50">
        <f>Miesiace!BH82</f>
        <v>0</v>
      </c>
      <c r="T84" s="50">
        <f>Miesiace!BO82</f>
        <v>0</v>
      </c>
      <c r="U84" s="50">
        <f>Miesiace!BV82</f>
        <v>0</v>
      </c>
      <c r="V84" s="50">
        <f>Miesiace!CC82</f>
        <v>0</v>
      </c>
    </row>
    <row r="85" spans="2:22" outlineLevel="1">
      <c r="B85" s="61" t="str">
        <f>Kategorie!B83</f>
        <v xml:space="preserve">opłaty bankowe za konto firmowe </v>
      </c>
      <c r="C85" s="11">
        <f>Miesiace!C83+Miesiace!J83+Miesiace!Q83+Miesiace!X83+Miesiace!AE83+Miesiace!AL83+Miesiace!AS83+Miesiace!AZ83+Miesiace!BG83+Miesiace!BN83+Miesiace!BU83+Miesiace!CB83+Miesiace!C83</f>
        <v>0</v>
      </c>
      <c r="D85" s="51">
        <f t="shared" si="24"/>
        <v>0</v>
      </c>
      <c r="E85" s="5">
        <f t="shared" si="28"/>
        <v>0</v>
      </c>
      <c r="F85" s="6" t="str">
        <f t="shared" si="26"/>
        <v/>
      </c>
      <c r="G85" s="8"/>
      <c r="I85" s="7" t="str">
        <f>Kategorie!B83</f>
        <v xml:space="preserve">opłaty bankowe za konto firmowe </v>
      </c>
      <c r="J85" s="48">
        <f t="shared" si="27"/>
        <v>0</v>
      </c>
      <c r="K85" s="49">
        <f>Miesiace!D83</f>
        <v>0</v>
      </c>
      <c r="L85" s="50">
        <f>Miesiace!K83</f>
        <v>0</v>
      </c>
      <c r="M85" s="50">
        <f>Miesiace!R83</f>
        <v>0</v>
      </c>
      <c r="N85" s="50">
        <f>Miesiace!Y83</f>
        <v>0</v>
      </c>
      <c r="O85" s="50">
        <f>Miesiace!AF83</f>
        <v>0</v>
      </c>
      <c r="P85" s="50">
        <f>Miesiace!AM83</f>
        <v>0</v>
      </c>
      <c r="Q85" s="50">
        <f>Miesiace!AT83</f>
        <v>0</v>
      </c>
      <c r="R85" s="50">
        <f>Miesiace!BA83</f>
        <v>0</v>
      </c>
      <c r="S85" s="50">
        <f>Miesiace!BH83</f>
        <v>0</v>
      </c>
      <c r="T85" s="50">
        <f>Miesiace!BO83</f>
        <v>0</v>
      </c>
      <c r="U85" s="50">
        <f>Miesiace!BV83</f>
        <v>0</v>
      </c>
      <c r="V85" s="50">
        <f>Miesiace!CC83</f>
        <v>0</v>
      </c>
    </row>
    <row r="86" spans="2:22" outlineLevel="1">
      <c r="B86" s="61" t="str">
        <f>Kategorie!B84</f>
        <v xml:space="preserve">opłaty za przelewy </v>
      </c>
      <c r="C86" s="11">
        <f>Miesiace!C84+Miesiace!J84+Miesiace!Q84+Miesiace!X84+Miesiace!AE84+Miesiace!AL84+Miesiace!AS84+Miesiace!AZ84+Miesiace!BG84+Miesiace!BN84+Miesiace!BU84+Miesiace!CB84+Miesiace!C84</f>
        <v>0</v>
      </c>
      <c r="D86" s="51">
        <f t="shared" si="24"/>
        <v>0</v>
      </c>
      <c r="E86" s="5">
        <f t="shared" si="28"/>
        <v>0</v>
      </c>
      <c r="F86" s="16" t="str">
        <f t="shared" si="26"/>
        <v/>
      </c>
      <c r="G86" s="17"/>
      <c r="I86" s="7" t="str">
        <f>Kategorie!B84</f>
        <v xml:space="preserve">opłaty za przelewy </v>
      </c>
      <c r="J86" s="48">
        <f t="shared" si="27"/>
        <v>0</v>
      </c>
      <c r="K86" s="49">
        <f>Miesiace!D84</f>
        <v>0</v>
      </c>
      <c r="L86" s="50">
        <f>Miesiace!K84</f>
        <v>0</v>
      </c>
      <c r="M86" s="50">
        <f>Miesiace!R84</f>
        <v>0</v>
      </c>
      <c r="N86" s="50">
        <f>Miesiace!Y84</f>
        <v>0</v>
      </c>
      <c r="O86" s="50">
        <f>Miesiace!AF84</f>
        <v>0</v>
      </c>
      <c r="P86" s="50">
        <f>Miesiace!AM84</f>
        <v>0</v>
      </c>
      <c r="Q86" s="50">
        <f>Miesiace!AT84</f>
        <v>0</v>
      </c>
      <c r="R86" s="50">
        <f>Miesiace!BA84</f>
        <v>0</v>
      </c>
      <c r="S86" s="50">
        <f>Miesiace!BH84</f>
        <v>0</v>
      </c>
      <c r="T86" s="50">
        <f>Miesiace!BO84</f>
        <v>0</v>
      </c>
      <c r="U86" s="50">
        <f>Miesiace!BV84</f>
        <v>0</v>
      </c>
      <c r="V86" s="50">
        <f>Miesiace!CC84</f>
        <v>0</v>
      </c>
    </row>
    <row r="87" spans="2:22" outlineLevel="1">
      <c r="B87" s="61" t="str">
        <f>Kategorie!B85</f>
        <v xml:space="preserve">opłaty za kartę firmową </v>
      </c>
      <c r="C87" s="11">
        <f>Miesiace!C85+Miesiace!J85+Miesiace!Q85+Miesiace!X85+Miesiace!AE85+Miesiace!AL85+Miesiace!AS85+Miesiace!AZ85+Miesiace!BG85+Miesiace!BN85+Miesiace!BU85+Miesiace!CB85+Miesiace!C85</f>
        <v>0</v>
      </c>
      <c r="D87" s="51">
        <f t="shared" si="24"/>
        <v>0</v>
      </c>
      <c r="E87" s="5">
        <f t="shared" si="28"/>
        <v>0</v>
      </c>
      <c r="F87" s="16" t="str">
        <f t="shared" si="26"/>
        <v/>
      </c>
      <c r="G87" s="17"/>
      <c r="I87" s="7" t="str">
        <f>Kategorie!B85</f>
        <v xml:space="preserve">opłaty za kartę firmową </v>
      </c>
      <c r="J87" s="48">
        <f t="shared" si="27"/>
        <v>0</v>
      </c>
      <c r="K87" s="49">
        <f>Miesiace!D85</f>
        <v>0</v>
      </c>
      <c r="L87" s="50">
        <f>Miesiace!K85</f>
        <v>0</v>
      </c>
      <c r="M87" s="50">
        <f>Miesiace!R85</f>
        <v>0</v>
      </c>
      <c r="N87" s="50">
        <f>Miesiace!Y85</f>
        <v>0</v>
      </c>
      <c r="O87" s="50">
        <f>Miesiace!AF85</f>
        <v>0</v>
      </c>
      <c r="P87" s="50">
        <f>Miesiace!AM85</f>
        <v>0</v>
      </c>
      <c r="Q87" s="50">
        <f>Miesiace!AT85</f>
        <v>0</v>
      </c>
      <c r="R87" s="50">
        <f>Miesiace!BA85</f>
        <v>0</v>
      </c>
      <c r="S87" s="50">
        <f>Miesiace!BH85</f>
        <v>0</v>
      </c>
      <c r="T87" s="50">
        <f>Miesiace!BO85</f>
        <v>0</v>
      </c>
      <c r="U87" s="50">
        <f>Miesiace!BV85</f>
        <v>0</v>
      </c>
      <c r="V87" s="50">
        <f>Miesiace!CC85</f>
        <v>0</v>
      </c>
    </row>
    <row r="88" spans="2:22" outlineLevel="1">
      <c r="B88" s="61" t="str">
        <f>Kategorie!B86</f>
        <v>inne</v>
      </c>
      <c r="C88" s="11">
        <f>Miesiace!C86+Miesiace!J86+Miesiace!Q86+Miesiace!X86+Miesiace!AE86+Miesiace!AL86+Miesiace!AS86+Miesiace!AZ86+Miesiace!BG86+Miesiace!BN86+Miesiace!BU86+Miesiace!CB86+Miesiace!C86</f>
        <v>0</v>
      </c>
      <c r="D88" s="51">
        <f t="shared" si="24"/>
        <v>0</v>
      </c>
      <c r="E88" s="5">
        <f t="shared" si="28"/>
        <v>0</v>
      </c>
      <c r="F88" s="16" t="str">
        <f t="shared" si="26"/>
        <v/>
      </c>
      <c r="G88" s="17"/>
      <c r="I88" s="7" t="str">
        <f>Kategorie!B86</f>
        <v>inne</v>
      </c>
      <c r="J88" s="48">
        <f t="shared" si="27"/>
        <v>0</v>
      </c>
      <c r="K88" s="49">
        <f>Miesiace!D86</f>
        <v>0</v>
      </c>
      <c r="L88" s="50">
        <f>Miesiace!K86</f>
        <v>0</v>
      </c>
      <c r="M88" s="50">
        <f>Miesiace!R86</f>
        <v>0</v>
      </c>
      <c r="N88" s="50">
        <f>Miesiace!Y86</f>
        <v>0</v>
      </c>
      <c r="O88" s="50">
        <f>Miesiace!AF86</f>
        <v>0</v>
      </c>
      <c r="P88" s="50">
        <f>Miesiace!AM86</f>
        <v>0</v>
      </c>
      <c r="Q88" s="50">
        <f>Miesiace!AT86</f>
        <v>0</v>
      </c>
      <c r="R88" s="50">
        <f>Miesiace!BA86</f>
        <v>0</v>
      </c>
      <c r="S88" s="50">
        <f>Miesiace!BH86</f>
        <v>0</v>
      </c>
      <c r="T88" s="50">
        <f>Miesiace!BO86</f>
        <v>0</v>
      </c>
      <c r="U88" s="50">
        <f>Miesiace!BV86</f>
        <v>0</v>
      </c>
      <c r="V88" s="50">
        <f>Miesiace!CC86</f>
        <v>0</v>
      </c>
    </row>
    <row r="89" spans="2:22" outlineLevel="1">
      <c r="B89" s="61" t="str">
        <f>Kategorie!B87</f>
        <v>.</v>
      </c>
      <c r="C89" s="11">
        <f>Miesiace!C87+Miesiace!J87+Miesiace!Q87+Miesiace!X87+Miesiace!AE87+Miesiace!AL87+Miesiace!AS87+Miesiace!AZ87+Miesiace!BG87+Miesiace!BN87+Miesiace!BU87+Miesiace!CB87+Miesiace!C87</f>
        <v>0</v>
      </c>
      <c r="D89" s="51">
        <f t="shared" si="24"/>
        <v>0</v>
      </c>
      <c r="E89" s="5">
        <f t="shared" si="28"/>
        <v>0</v>
      </c>
      <c r="F89" s="16" t="str">
        <f t="shared" si="26"/>
        <v/>
      </c>
      <c r="G89" s="17"/>
      <c r="I89" s="7" t="str">
        <f>Kategorie!B87</f>
        <v>.</v>
      </c>
      <c r="J89" s="48">
        <f t="shared" si="27"/>
        <v>0</v>
      </c>
      <c r="K89" s="49">
        <f>Miesiace!D87</f>
        <v>0</v>
      </c>
      <c r="L89" s="50">
        <f>Miesiace!K87</f>
        <v>0</v>
      </c>
      <c r="M89" s="50">
        <f>Miesiace!R87</f>
        <v>0</v>
      </c>
      <c r="N89" s="50">
        <f>Miesiace!Y87</f>
        <v>0</v>
      </c>
      <c r="O89" s="50">
        <f>Miesiace!AF87</f>
        <v>0</v>
      </c>
      <c r="P89" s="50">
        <f>Miesiace!AM87</f>
        <v>0</v>
      </c>
      <c r="Q89" s="50">
        <f>Miesiace!AT87</f>
        <v>0</v>
      </c>
      <c r="R89" s="50">
        <f>Miesiace!BA87</f>
        <v>0</v>
      </c>
      <c r="S89" s="50">
        <f>Miesiace!BH87</f>
        <v>0</v>
      </c>
      <c r="T89" s="50">
        <f>Miesiace!BO87</f>
        <v>0</v>
      </c>
      <c r="U89" s="50">
        <f>Miesiace!BV87</f>
        <v>0</v>
      </c>
      <c r="V89" s="50">
        <f>Miesiace!CC87</f>
        <v>0</v>
      </c>
    </row>
    <row r="90" spans="2:22" outlineLevel="1">
      <c r="B90" s="61" t="str">
        <f>Kategorie!B88</f>
        <v>.</v>
      </c>
      <c r="C90" s="11">
        <f>Miesiace!C88+Miesiace!J88+Miesiace!Q88+Miesiace!X88+Miesiace!AE88+Miesiace!AL88+Miesiace!AS88+Miesiace!AZ88+Miesiace!BG88+Miesiace!BN88+Miesiace!BU88+Miesiace!CB88+Miesiace!C88</f>
        <v>0</v>
      </c>
      <c r="D90" s="51">
        <f t="shared" si="24"/>
        <v>0</v>
      </c>
      <c r="E90" s="5">
        <f t="shared" si="28"/>
        <v>0</v>
      </c>
      <c r="F90" s="16" t="str">
        <f t="shared" si="26"/>
        <v/>
      </c>
      <c r="G90" s="17"/>
      <c r="I90" s="7" t="str">
        <f>Kategorie!B88</f>
        <v>.</v>
      </c>
      <c r="J90" s="48">
        <f t="shared" si="27"/>
        <v>0</v>
      </c>
      <c r="K90" s="49">
        <f>Miesiace!D88</f>
        <v>0</v>
      </c>
      <c r="L90" s="50">
        <f>Miesiace!K88</f>
        <v>0</v>
      </c>
      <c r="M90" s="50">
        <f>Miesiace!R88</f>
        <v>0</v>
      </c>
      <c r="N90" s="50">
        <f>Miesiace!Y88</f>
        <v>0</v>
      </c>
      <c r="O90" s="50">
        <f>Miesiace!AF88</f>
        <v>0</v>
      </c>
      <c r="P90" s="50">
        <f>Miesiace!AM88</f>
        <v>0</v>
      </c>
      <c r="Q90" s="50">
        <f>Miesiace!AT88</f>
        <v>0</v>
      </c>
      <c r="R90" s="50">
        <f>Miesiace!BA88</f>
        <v>0</v>
      </c>
      <c r="S90" s="50">
        <f>Miesiace!BH88</f>
        <v>0</v>
      </c>
      <c r="T90" s="50">
        <f>Miesiace!BO88</f>
        <v>0</v>
      </c>
      <c r="U90" s="50">
        <f>Miesiace!BV88</f>
        <v>0</v>
      </c>
      <c r="V90" s="50">
        <f>Miesiace!CC88</f>
        <v>0</v>
      </c>
    </row>
    <row r="91" spans="2:22" outlineLevel="1">
      <c r="B91" s="58" t="s">
        <v>2</v>
      </c>
      <c r="C91"/>
      <c r="D91"/>
      <c r="E91"/>
      <c r="F91"/>
      <c r="G91"/>
      <c r="I91" s="18" t="s">
        <v>2</v>
      </c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>
      <c r="B92" s="62" t="str">
        <f>Kategorie!B90</f>
        <v>Okazjonalne lub jednorazowe zakupy</v>
      </c>
      <c r="C92" s="28">
        <f>Miesiace!C90+Miesiace!J90+Miesiace!Q90+Miesiace!X90+Miesiace!AE90+Miesiace!AL90+Miesiace!AS90+Miesiace!AZ90+Miesiace!BG90+Miesiace!BN90+Miesiace!BU90+Miesiace!CB90+Miesiace!C90</f>
        <v>0</v>
      </c>
      <c r="D92" s="29">
        <f t="shared" ref="D92" si="29">(SUM(K92:V92))</f>
        <v>0</v>
      </c>
      <c r="E92" s="34">
        <f>C92-D92</f>
        <v>0</v>
      </c>
      <c r="F92" s="31" t="str">
        <f>IFERROR(D92/C92,"")</f>
        <v/>
      </c>
      <c r="G92" s="34"/>
      <c r="I92" s="43" t="str">
        <f>Kategorie!B90</f>
        <v>Okazjonalne lub jednorazowe zakupy</v>
      </c>
      <c r="J92" s="30">
        <f t="shared" ref="J92:J102" si="30">(SUM(K92:V92)/$J$1)</f>
        <v>0</v>
      </c>
      <c r="K92" s="30">
        <f>Miesiace!D90</f>
        <v>0</v>
      </c>
      <c r="L92" s="30">
        <f>Miesiace!K90</f>
        <v>0</v>
      </c>
      <c r="M92" s="30">
        <f>Miesiace!R90</f>
        <v>0</v>
      </c>
      <c r="N92" s="30">
        <f>Miesiace!Y90</f>
        <v>0</v>
      </c>
      <c r="O92" s="30">
        <f>Miesiace!AF90</f>
        <v>0</v>
      </c>
      <c r="P92" s="30">
        <f>Miesiace!AM90</f>
        <v>0</v>
      </c>
      <c r="Q92" s="30">
        <f>Miesiace!AT90</f>
        <v>0</v>
      </c>
      <c r="R92" s="30">
        <f>Miesiace!BA90</f>
        <v>0</v>
      </c>
      <c r="S92" s="30">
        <f>Miesiace!BH90</f>
        <v>0</v>
      </c>
      <c r="T92" s="30">
        <f>Miesiace!BO90</f>
        <v>0</v>
      </c>
      <c r="U92" s="30">
        <f>Miesiace!BV90</f>
        <v>0</v>
      </c>
      <c r="V92" s="30">
        <f>Miesiace!CC90</f>
        <v>0</v>
      </c>
    </row>
    <row r="93" spans="2:22" outlineLevel="1">
      <c r="B93" s="61" t="str">
        <f>Kategorie!B91</f>
        <v>materiały biurowe</v>
      </c>
      <c r="C93" s="11">
        <f>Miesiace!C91+Miesiace!J91+Miesiace!Q91+Miesiace!X91+Miesiace!AE91+Miesiace!AL91+Miesiace!AS91+Miesiace!AZ91+Miesiace!BG91+Miesiace!BN91+Miesiace!BU91+Miesiace!CB91+Miesiace!C91</f>
        <v>0</v>
      </c>
      <c r="D93" s="51">
        <f t="shared" si="24"/>
        <v>0</v>
      </c>
      <c r="E93" s="5">
        <f t="shared" ref="E93:E102" si="31">C93-D93</f>
        <v>0</v>
      </c>
      <c r="F93" s="6" t="str">
        <f t="shared" ref="F93:F102" si="32">IFERROR(D93/C93,"")</f>
        <v/>
      </c>
      <c r="G93" s="8"/>
      <c r="I93" s="7" t="str">
        <f>Kategorie!B91</f>
        <v>materiały biurowe</v>
      </c>
      <c r="J93" s="48">
        <f t="shared" si="30"/>
        <v>0</v>
      </c>
      <c r="K93" s="49">
        <f>Miesiace!D91</f>
        <v>0</v>
      </c>
      <c r="L93" s="50">
        <f>Miesiace!K91</f>
        <v>0</v>
      </c>
      <c r="M93" s="50">
        <f>Miesiace!R91</f>
        <v>0</v>
      </c>
      <c r="N93" s="50">
        <f>Miesiace!Y91</f>
        <v>0</v>
      </c>
      <c r="O93" s="50">
        <f>Miesiace!AF91</f>
        <v>0</v>
      </c>
      <c r="P93" s="50">
        <f>Miesiace!AM91</f>
        <v>0</v>
      </c>
      <c r="Q93" s="50">
        <f>Miesiace!AT91</f>
        <v>0</v>
      </c>
      <c r="R93" s="50">
        <f>Miesiace!BA91</f>
        <v>0</v>
      </c>
      <c r="S93" s="50">
        <f>Miesiace!BH91</f>
        <v>0</v>
      </c>
      <c r="T93" s="50">
        <f>Miesiace!BO91</f>
        <v>0</v>
      </c>
      <c r="U93" s="50">
        <f>Miesiace!BV91</f>
        <v>0</v>
      </c>
      <c r="V93" s="50">
        <f>Miesiace!CC91</f>
        <v>0</v>
      </c>
    </row>
    <row r="94" spans="2:22" outlineLevel="1">
      <c r="B94" s="61" t="str">
        <f>Kategorie!B92</f>
        <v>sprzęt AGD</v>
      </c>
      <c r="C94" s="11">
        <f>Miesiace!C92+Miesiace!J92+Miesiace!Q92+Miesiace!X92+Miesiace!AE92+Miesiace!AL92+Miesiace!AS92+Miesiace!AZ92+Miesiace!BG92+Miesiace!BN92+Miesiace!BU92+Miesiace!CB92+Miesiace!C92</f>
        <v>0</v>
      </c>
      <c r="D94" s="51">
        <f t="shared" si="24"/>
        <v>0</v>
      </c>
      <c r="E94" s="5">
        <f t="shared" si="31"/>
        <v>0</v>
      </c>
      <c r="F94" s="6" t="str">
        <f t="shared" si="32"/>
        <v/>
      </c>
      <c r="G94" s="8"/>
      <c r="I94" s="7" t="str">
        <f>Kategorie!B92</f>
        <v>sprzęt AGD</v>
      </c>
      <c r="J94" s="48">
        <f t="shared" si="30"/>
        <v>0</v>
      </c>
      <c r="K94" s="49">
        <f>Miesiace!D92</f>
        <v>0</v>
      </c>
      <c r="L94" s="50">
        <f>Miesiace!K92</f>
        <v>0</v>
      </c>
      <c r="M94" s="50">
        <f>Miesiace!R92</f>
        <v>0</v>
      </c>
      <c r="N94" s="50">
        <f>Miesiace!Y92</f>
        <v>0</v>
      </c>
      <c r="O94" s="50">
        <f>Miesiace!AF92</f>
        <v>0</v>
      </c>
      <c r="P94" s="50">
        <f>Miesiace!AM92</f>
        <v>0</v>
      </c>
      <c r="Q94" s="50">
        <f>Miesiace!AT92</f>
        <v>0</v>
      </c>
      <c r="R94" s="50">
        <f>Miesiace!BA92</f>
        <v>0</v>
      </c>
      <c r="S94" s="50">
        <f>Miesiace!BH92</f>
        <v>0</v>
      </c>
      <c r="T94" s="50">
        <f>Miesiace!BO92</f>
        <v>0</v>
      </c>
      <c r="U94" s="50">
        <f>Miesiace!BV92</f>
        <v>0</v>
      </c>
      <c r="V94" s="50">
        <f>Miesiace!CC92</f>
        <v>0</v>
      </c>
    </row>
    <row r="95" spans="2:22" outlineLevel="1">
      <c r="B95" s="61" t="str">
        <f>Kategorie!B93</f>
        <v>komputery, telefony, tablety</v>
      </c>
      <c r="C95" s="11">
        <f>Miesiace!C93+Miesiace!J93+Miesiace!Q93+Miesiace!X93+Miesiace!AE93+Miesiace!AL93+Miesiace!AS93+Miesiace!AZ93+Miesiace!BG93+Miesiace!BN93+Miesiace!BU93+Miesiace!CB93+Miesiace!C93</f>
        <v>0</v>
      </c>
      <c r="D95" s="51">
        <f t="shared" si="24"/>
        <v>0</v>
      </c>
      <c r="E95" s="5">
        <f t="shared" si="31"/>
        <v>0</v>
      </c>
      <c r="F95" s="6" t="str">
        <f t="shared" si="32"/>
        <v/>
      </c>
      <c r="G95" s="8"/>
      <c r="I95" s="7" t="str">
        <f>Kategorie!B93</f>
        <v>komputery, telefony, tablety</v>
      </c>
      <c r="J95" s="48">
        <f t="shared" si="30"/>
        <v>0</v>
      </c>
      <c r="K95" s="49">
        <f>Miesiace!D93</f>
        <v>0</v>
      </c>
      <c r="L95" s="50">
        <f>Miesiace!K93</f>
        <v>0</v>
      </c>
      <c r="M95" s="50">
        <f>Miesiace!R93</f>
        <v>0</v>
      </c>
      <c r="N95" s="50">
        <f>Miesiace!Y93</f>
        <v>0</v>
      </c>
      <c r="O95" s="50">
        <f>Miesiace!AF93</f>
        <v>0</v>
      </c>
      <c r="P95" s="50">
        <f>Miesiace!AM93</f>
        <v>0</v>
      </c>
      <c r="Q95" s="50">
        <f>Miesiace!AT93</f>
        <v>0</v>
      </c>
      <c r="R95" s="50">
        <f>Miesiace!BA93</f>
        <v>0</v>
      </c>
      <c r="S95" s="50">
        <f>Miesiace!BH93</f>
        <v>0</v>
      </c>
      <c r="T95" s="50">
        <f>Miesiace!BO93</f>
        <v>0</v>
      </c>
      <c r="U95" s="50">
        <f>Miesiace!BV93</f>
        <v>0</v>
      </c>
      <c r="V95" s="50">
        <f>Miesiace!CC93</f>
        <v>0</v>
      </c>
    </row>
    <row r="96" spans="2:22" outlineLevel="1">
      <c r="B96" s="61" t="str">
        <f>Kategorie!B94</f>
        <v>drukarki, ksera</v>
      </c>
      <c r="C96" s="11">
        <f>Miesiace!C94+Miesiace!J94+Miesiace!Q94+Miesiace!X94+Miesiace!AE94+Miesiace!AL94+Miesiace!AS94+Miesiace!AZ94+Miesiace!BG94+Miesiace!BN94+Miesiace!BU94+Miesiace!CB94+Miesiace!C94</f>
        <v>0</v>
      </c>
      <c r="D96" s="51">
        <f t="shared" si="24"/>
        <v>0</v>
      </c>
      <c r="E96" s="5">
        <f t="shared" si="31"/>
        <v>0</v>
      </c>
      <c r="F96" s="6" t="str">
        <f t="shared" si="32"/>
        <v/>
      </c>
      <c r="G96" s="8"/>
      <c r="I96" s="7" t="str">
        <f>Kategorie!B94</f>
        <v>drukarki, ksera</v>
      </c>
      <c r="J96" s="48">
        <f t="shared" si="30"/>
        <v>0</v>
      </c>
      <c r="K96" s="49">
        <f>Miesiace!D94</f>
        <v>0</v>
      </c>
      <c r="L96" s="50">
        <f>Miesiace!K94</f>
        <v>0</v>
      </c>
      <c r="M96" s="50">
        <f>Miesiace!R94</f>
        <v>0</v>
      </c>
      <c r="N96" s="50">
        <f>Miesiace!Y94</f>
        <v>0</v>
      </c>
      <c r="O96" s="50">
        <f>Miesiace!AF94</f>
        <v>0</v>
      </c>
      <c r="P96" s="50">
        <f>Miesiace!AM94</f>
        <v>0</v>
      </c>
      <c r="Q96" s="50">
        <f>Miesiace!AT94</f>
        <v>0</v>
      </c>
      <c r="R96" s="50">
        <f>Miesiace!BA94</f>
        <v>0</v>
      </c>
      <c r="S96" s="50">
        <f>Miesiace!BH94</f>
        <v>0</v>
      </c>
      <c r="T96" s="50">
        <f>Miesiace!BO94</f>
        <v>0</v>
      </c>
      <c r="U96" s="50">
        <f>Miesiace!BV94</f>
        <v>0</v>
      </c>
      <c r="V96" s="50">
        <f>Miesiace!CC94</f>
        <v>0</v>
      </c>
    </row>
    <row r="97" spans="2:22" outlineLevel="1">
      <c r="B97" s="61" t="str">
        <f>Kategorie!B95</f>
        <v>szklanki, filiżanki, kubki, naczynia i sztućce</v>
      </c>
      <c r="C97" s="11">
        <f>Miesiace!C95+Miesiace!J95+Miesiace!Q95+Miesiace!X95+Miesiace!AE95+Miesiace!AL95+Miesiace!AS95+Miesiace!AZ95+Miesiace!BG95+Miesiace!BN95+Miesiace!BU95+Miesiace!CB95+Miesiace!C95</f>
        <v>0</v>
      </c>
      <c r="D97" s="51">
        <f t="shared" si="24"/>
        <v>0</v>
      </c>
      <c r="E97" s="5">
        <f t="shared" si="31"/>
        <v>0</v>
      </c>
      <c r="F97" s="6" t="str">
        <f t="shared" si="32"/>
        <v/>
      </c>
      <c r="G97" s="8"/>
      <c r="I97" s="7" t="str">
        <f>Kategorie!B95</f>
        <v>szklanki, filiżanki, kubki, naczynia i sztućce</v>
      </c>
      <c r="J97" s="48">
        <f t="shared" si="30"/>
        <v>0</v>
      </c>
      <c r="K97" s="49">
        <f>Miesiace!D95</f>
        <v>0</v>
      </c>
      <c r="L97" s="50">
        <f>Miesiace!K95</f>
        <v>0</v>
      </c>
      <c r="M97" s="50">
        <f>Miesiace!R95</f>
        <v>0</v>
      </c>
      <c r="N97" s="50">
        <f>Miesiace!Y95</f>
        <v>0</v>
      </c>
      <c r="O97" s="50">
        <f>Miesiace!AF95</f>
        <v>0</v>
      </c>
      <c r="P97" s="50">
        <f>Miesiace!AM95</f>
        <v>0</v>
      </c>
      <c r="Q97" s="50">
        <f>Miesiace!AT95</f>
        <v>0</v>
      </c>
      <c r="R97" s="50">
        <f>Miesiace!BA95</f>
        <v>0</v>
      </c>
      <c r="S97" s="50">
        <f>Miesiace!BH95</f>
        <v>0</v>
      </c>
      <c r="T97" s="50">
        <f>Miesiace!BO95</f>
        <v>0</v>
      </c>
      <c r="U97" s="50">
        <f>Miesiace!BV95</f>
        <v>0</v>
      </c>
      <c r="V97" s="50">
        <f>Miesiace!CC95</f>
        <v>0</v>
      </c>
    </row>
    <row r="98" spans="2:22" outlineLevel="1">
      <c r="B98" s="61" t="str">
        <f>Kategorie!B96</f>
        <v>pojemniki na odpady</v>
      </c>
      <c r="C98" s="11">
        <f>Miesiace!C96+Miesiace!J96+Miesiace!Q96+Miesiace!X96+Miesiace!AE96+Miesiace!AL96+Miesiace!AS96+Miesiace!AZ96+Miesiace!BG96+Miesiace!BN96+Miesiace!BU96+Miesiace!CB96+Miesiace!C96</f>
        <v>0</v>
      </c>
      <c r="D98" s="51">
        <f t="shared" si="24"/>
        <v>0</v>
      </c>
      <c r="E98" s="5">
        <f t="shared" si="31"/>
        <v>0</v>
      </c>
      <c r="F98" s="6" t="str">
        <f t="shared" si="32"/>
        <v/>
      </c>
      <c r="G98" s="8"/>
      <c r="I98" s="7" t="str">
        <f>Kategorie!B96</f>
        <v>pojemniki na odpady</v>
      </c>
      <c r="J98" s="48">
        <f t="shared" si="30"/>
        <v>0</v>
      </c>
      <c r="K98" s="49">
        <f>Miesiace!D96</f>
        <v>0</v>
      </c>
      <c r="L98" s="50">
        <f>Miesiace!K96</f>
        <v>0</v>
      </c>
      <c r="M98" s="50">
        <f>Miesiace!R96</f>
        <v>0</v>
      </c>
      <c r="N98" s="50">
        <f>Miesiace!Y96</f>
        <v>0</v>
      </c>
      <c r="O98" s="50">
        <f>Miesiace!AF96</f>
        <v>0</v>
      </c>
      <c r="P98" s="50">
        <f>Miesiace!AM96</f>
        <v>0</v>
      </c>
      <c r="Q98" s="50">
        <f>Miesiace!AT96</f>
        <v>0</v>
      </c>
      <c r="R98" s="50">
        <f>Miesiace!BA96</f>
        <v>0</v>
      </c>
      <c r="S98" s="50">
        <f>Miesiace!BH96</f>
        <v>0</v>
      </c>
      <c r="T98" s="50">
        <f>Miesiace!BO96</f>
        <v>0</v>
      </c>
      <c r="U98" s="50">
        <f>Miesiace!BV96</f>
        <v>0</v>
      </c>
      <c r="V98" s="50">
        <f>Miesiace!CC96</f>
        <v>0</v>
      </c>
    </row>
    <row r="99" spans="2:22" outlineLevel="1">
      <c r="B99" s="60" t="str">
        <f>Kategorie!B97</f>
        <v>inne</v>
      </c>
      <c r="C99" s="11">
        <f>Miesiace!C97+Miesiace!J97+Miesiace!Q97+Miesiace!X97+Miesiace!AE97+Miesiace!AL97+Miesiace!AS97+Miesiace!AZ97+Miesiace!BG97+Miesiace!BN97+Miesiace!BU97+Miesiace!CB97+Miesiace!C97</f>
        <v>0</v>
      </c>
      <c r="D99" s="51">
        <f t="shared" si="24"/>
        <v>0</v>
      </c>
      <c r="E99" s="5">
        <f t="shared" si="31"/>
        <v>0</v>
      </c>
      <c r="F99" s="16" t="str">
        <f t="shared" si="32"/>
        <v/>
      </c>
      <c r="G99" s="8"/>
      <c r="I99" s="7" t="str">
        <f>Kategorie!B97</f>
        <v>inne</v>
      </c>
      <c r="J99" s="48">
        <f t="shared" si="30"/>
        <v>0</v>
      </c>
      <c r="K99" s="49">
        <f>Miesiace!D97</f>
        <v>0</v>
      </c>
      <c r="L99" s="50">
        <f>Miesiace!K97</f>
        <v>0</v>
      </c>
      <c r="M99" s="50">
        <f>Miesiace!R97</f>
        <v>0</v>
      </c>
      <c r="N99" s="50">
        <f>Miesiace!Y97</f>
        <v>0</v>
      </c>
      <c r="O99" s="50">
        <f>Miesiace!AF97</f>
        <v>0</v>
      </c>
      <c r="P99" s="50">
        <f>Miesiace!AM97</f>
        <v>0</v>
      </c>
      <c r="Q99" s="50">
        <f>Miesiace!AT97</f>
        <v>0</v>
      </c>
      <c r="R99" s="50">
        <f>Miesiace!BA97</f>
        <v>0</v>
      </c>
      <c r="S99" s="50">
        <f>Miesiace!BH97</f>
        <v>0</v>
      </c>
      <c r="T99" s="50">
        <f>Miesiace!BO97</f>
        <v>0</v>
      </c>
      <c r="U99" s="50">
        <f>Miesiace!BV97</f>
        <v>0</v>
      </c>
      <c r="V99" s="50">
        <f>Miesiace!CC97</f>
        <v>0</v>
      </c>
    </row>
    <row r="100" spans="2:22" outlineLevel="1">
      <c r="B100" s="60" t="str">
        <f>Kategorie!B98</f>
        <v>.</v>
      </c>
      <c r="C100" s="11">
        <f>Miesiace!C98+Miesiace!J98+Miesiace!Q98+Miesiace!X98+Miesiace!AE98+Miesiace!AL98+Miesiace!AS98+Miesiace!AZ98+Miesiace!BG98+Miesiace!BN98+Miesiace!BU98+Miesiace!CB98+Miesiace!C98</f>
        <v>0</v>
      </c>
      <c r="D100" s="51">
        <f t="shared" si="24"/>
        <v>0</v>
      </c>
      <c r="E100" s="5">
        <f t="shared" si="31"/>
        <v>0</v>
      </c>
      <c r="F100" s="16" t="str">
        <f t="shared" si="32"/>
        <v/>
      </c>
      <c r="G100" s="8"/>
      <c r="I100" s="7" t="str">
        <f>Kategorie!B98</f>
        <v>.</v>
      </c>
      <c r="J100" s="48">
        <f t="shared" si="30"/>
        <v>0</v>
      </c>
      <c r="K100" s="49">
        <f>Miesiace!D98</f>
        <v>0</v>
      </c>
      <c r="L100" s="50">
        <f>Miesiace!K98</f>
        <v>0</v>
      </c>
      <c r="M100" s="50">
        <f>Miesiace!R98</f>
        <v>0</v>
      </c>
      <c r="N100" s="50">
        <f>Miesiace!Y98</f>
        <v>0</v>
      </c>
      <c r="O100" s="50">
        <f>Miesiace!AF98</f>
        <v>0</v>
      </c>
      <c r="P100" s="50">
        <f>Miesiace!AM98</f>
        <v>0</v>
      </c>
      <c r="Q100" s="50">
        <f>Miesiace!AT98</f>
        <v>0</v>
      </c>
      <c r="R100" s="50">
        <f>Miesiace!BA98</f>
        <v>0</v>
      </c>
      <c r="S100" s="50">
        <f>Miesiace!BH98</f>
        <v>0</v>
      </c>
      <c r="T100" s="50">
        <f>Miesiace!BO98</f>
        <v>0</v>
      </c>
      <c r="U100" s="50">
        <f>Miesiace!BV98</f>
        <v>0</v>
      </c>
      <c r="V100" s="50">
        <f>Miesiace!CC98</f>
        <v>0</v>
      </c>
    </row>
    <row r="101" spans="2:22" outlineLevel="1">
      <c r="B101" s="60" t="str">
        <f>Kategorie!B99</f>
        <v>.</v>
      </c>
      <c r="C101" s="11">
        <f>Miesiace!C99+Miesiace!J99+Miesiace!Q99+Miesiace!X99+Miesiace!AE99+Miesiace!AL99+Miesiace!AS99+Miesiace!AZ99+Miesiace!BG99+Miesiace!BN99+Miesiace!BU99+Miesiace!CB99+Miesiace!C99</f>
        <v>0</v>
      </c>
      <c r="D101" s="51">
        <f t="shared" si="24"/>
        <v>0</v>
      </c>
      <c r="E101" s="5">
        <f t="shared" si="31"/>
        <v>0</v>
      </c>
      <c r="F101" s="16" t="str">
        <f t="shared" si="32"/>
        <v/>
      </c>
      <c r="G101" s="8"/>
      <c r="I101" s="7" t="str">
        <f>Kategorie!B99</f>
        <v>.</v>
      </c>
      <c r="J101" s="48">
        <f t="shared" si="30"/>
        <v>0</v>
      </c>
      <c r="K101" s="49">
        <f>Miesiace!D99</f>
        <v>0</v>
      </c>
      <c r="L101" s="50">
        <f>Miesiace!K99</f>
        <v>0</v>
      </c>
      <c r="M101" s="50">
        <f>Miesiace!R99</f>
        <v>0</v>
      </c>
      <c r="N101" s="50">
        <f>Miesiace!Y99</f>
        <v>0</v>
      </c>
      <c r="O101" s="50">
        <f>Miesiace!AF99</f>
        <v>0</v>
      </c>
      <c r="P101" s="50">
        <f>Miesiace!AM99</f>
        <v>0</v>
      </c>
      <c r="Q101" s="50">
        <f>Miesiace!AT99</f>
        <v>0</v>
      </c>
      <c r="R101" s="50">
        <f>Miesiace!BA99</f>
        <v>0</v>
      </c>
      <c r="S101" s="50">
        <f>Miesiace!BH99</f>
        <v>0</v>
      </c>
      <c r="T101" s="50">
        <f>Miesiace!BO99</f>
        <v>0</v>
      </c>
      <c r="U101" s="50">
        <f>Miesiace!BV99</f>
        <v>0</v>
      </c>
      <c r="V101" s="50">
        <f>Miesiace!CC99</f>
        <v>0</v>
      </c>
    </row>
    <row r="102" spans="2:22" outlineLevel="1">
      <c r="B102" s="60" t="str">
        <f>Kategorie!B100</f>
        <v>.</v>
      </c>
      <c r="C102" s="11">
        <f>Miesiace!C100+Miesiace!J100+Miesiace!Q100+Miesiace!X100+Miesiace!AE100+Miesiace!AL100+Miesiace!AS100+Miesiace!AZ100+Miesiace!BG100+Miesiace!BN100+Miesiace!BU100+Miesiace!CB100+Miesiace!C100</f>
        <v>0</v>
      </c>
      <c r="D102" s="51">
        <f t="shared" si="24"/>
        <v>0</v>
      </c>
      <c r="E102" s="5">
        <f t="shared" si="31"/>
        <v>0</v>
      </c>
      <c r="F102" s="16" t="str">
        <f t="shared" si="32"/>
        <v/>
      </c>
      <c r="G102" s="8"/>
      <c r="I102" s="7" t="str">
        <f>Kategorie!B100</f>
        <v>.</v>
      </c>
      <c r="J102" s="48">
        <f t="shared" si="30"/>
        <v>0</v>
      </c>
      <c r="K102" s="49">
        <f>Miesiace!D100</f>
        <v>0</v>
      </c>
      <c r="L102" s="50">
        <f>Miesiace!K100</f>
        <v>0</v>
      </c>
      <c r="M102" s="50">
        <f>Miesiace!R100</f>
        <v>0</v>
      </c>
      <c r="N102" s="50">
        <f>Miesiace!Y100</f>
        <v>0</v>
      </c>
      <c r="O102" s="50">
        <f>Miesiace!AF100</f>
        <v>0</v>
      </c>
      <c r="P102" s="50">
        <f>Miesiace!AM100</f>
        <v>0</v>
      </c>
      <c r="Q102" s="50">
        <f>Miesiace!AT100</f>
        <v>0</v>
      </c>
      <c r="R102" s="50">
        <f>Miesiace!BA100</f>
        <v>0</v>
      </c>
      <c r="S102" s="50">
        <f>Miesiace!BH100</f>
        <v>0</v>
      </c>
      <c r="T102" s="50">
        <f>Miesiace!BO100</f>
        <v>0</v>
      </c>
      <c r="U102" s="50">
        <f>Miesiace!BV100</f>
        <v>0</v>
      </c>
      <c r="V102" s="50">
        <f>Miesiace!CC100</f>
        <v>0</v>
      </c>
    </row>
    <row r="103" spans="2:22" outlineLevel="1">
      <c r="B103" s="58" t="s">
        <v>2</v>
      </c>
      <c r="C103"/>
      <c r="D103"/>
      <c r="E103"/>
      <c r="F103"/>
      <c r="G103"/>
      <c r="I103" s="18" t="s">
        <v>2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>
      <c r="B104" s="62" t="str">
        <f>Kategorie!B102</f>
        <v>Komunikacja z klientkami</v>
      </c>
      <c r="C104" s="28">
        <f>Miesiace!C102+Miesiace!J102+Miesiace!Q102+Miesiace!X102+Miesiace!AE102+Miesiace!AL102+Miesiace!AS102+Miesiace!AZ102+Miesiace!BG102+Miesiace!BN102+Miesiace!BU102+Miesiace!CB102+Miesiace!C102</f>
        <v>0</v>
      </c>
      <c r="D104" s="29">
        <f t="shared" ref="D104" si="33">(SUM(K104:V104))</f>
        <v>0</v>
      </c>
      <c r="E104" s="34">
        <f>C104-D104</f>
        <v>0</v>
      </c>
      <c r="F104" s="31" t="str">
        <f>IFERROR(D104/C104,"")</f>
        <v/>
      </c>
      <c r="G104" s="34"/>
      <c r="I104" s="43" t="str">
        <f>Kategorie!B102</f>
        <v>Komunikacja z klientkami</v>
      </c>
      <c r="J104" s="30">
        <f t="shared" ref="J104:J114" si="34">(SUM(K104:V104)/$J$1)</f>
        <v>0</v>
      </c>
      <c r="K104" s="30">
        <f>Miesiace!D102</f>
        <v>0</v>
      </c>
      <c r="L104" s="30">
        <f>Miesiace!K102</f>
        <v>0</v>
      </c>
      <c r="M104" s="30">
        <f>Miesiace!R102</f>
        <v>0</v>
      </c>
      <c r="N104" s="30">
        <f>Miesiace!Y102</f>
        <v>0</v>
      </c>
      <c r="O104" s="30">
        <f>Miesiace!AF102</f>
        <v>0</v>
      </c>
      <c r="P104" s="30">
        <f>Miesiace!AM102</f>
        <v>0</v>
      </c>
      <c r="Q104" s="30">
        <f>Miesiace!AT102</f>
        <v>0</v>
      </c>
      <c r="R104" s="30">
        <f>Miesiace!BA102</f>
        <v>0</v>
      </c>
      <c r="S104" s="30">
        <f>Miesiace!BH102</f>
        <v>0</v>
      </c>
      <c r="T104" s="30">
        <f>Miesiace!BO102</f>
        <v>0</v>
      </c>
      <c r="U104" s="30">
        <f>Miesiace!BV102</f>
        <v>0</v>
      </c>
      <c r="V104" s="30">
        <f>Miesiace!CC102</f>
        <v>0</v>
      </c>
    </row>
    <row r="105" spans="2:22" outlineLevel="1">
      <c r="B105" s="61" t="str">
        <f>Kategorie!B103</f>
        <v>abonament za telefon</v>
      </c>
      <c r="C105" s="11">
        <f>Miesiace!C103+Miesiace!J103+Miesiace!Q103+Miesiace!X103+Miesiace!AE103+Miesiace!AL103+Miesiace!AS103+Miesiace!AZ103+Miesiace!BG103+Miesiace!BN103+Miesiace!BU103+Miesiace!CB103+Miesiace!C103</f>
        <v>0</v>
      </c>
      <c r="D105" s="51">
        <f t="shared" si="24"/>
        <v>0</v>
      </c>
      <c r="E105" s="5">
        <f t="shared" ref="E105:E114" si="35">C105-D105</f>
        <v>0</v>
      </c>
      <c r="F105" s="6" t="str">
        <f t="shared" ref="F105:F114" si="36">IFERROR(D105/C105,"")</f>
        <v/>
      </c>
      <c r="G105" s="8"/>
      <c r="I105" s="7" t="str">
        <f>Kategorie!B103</f>
        <v>abonament za telefon</v>
      </c>
      <c r="J105" s="48">
        <f t="shared" si="34"/>
        <v>0</v>
      </c>
      <c r="K105" s="49">
        <f>Miesiace!D103</f>
        <v>0</v>
      </c>
      <c r="L105" s="50">
        <f>Miesiace!K103</f>
        <v>0</v>
      </c>
      <c r="M105" s="50">
        <f>Miesiace!R103</f>
        <v>0</v>
      </c>
      <c r="N105" s="50">
        <f>Miesiace!Y103</f>
        <v>0</v>
      </c>
      <c r="O105" s="50">
        <f>Miesiace!AF103</f>
        <v>0</v>
      </c>
      <c r="P105" s="50">
        <f>Miesiace!AM103</f>
        <v>0</v>
      </c>
      <c r="Q105" s="50">
        <f>Miesiace!AT103</f>
        <v>0</v>
      </c>
      <c r="R105" s="50">
        <f>Miesiace!BA103</f>
        <v>0</v>
      </c>
      <c r="S105" s="50">
        <f>Miesiace!BH103</f>
        <v>0</v>
      </c>
      <c r="T105" s="50">
        <f>Miesiace!BO103</f>
        <v>0</v>
      </c>
      <c r="U105" s="50">
        <f>Miesiace!BV103</f>
        <v>0</v>
      </c>
      <c r="V105" s="50">
        <f>Miesiace!CC103</f>
        <v>0</v>
      </c>
    </row>
    <row r="106" spans="2:22" outlineLevel="1">
      <c r="B106" s="61" t="str">
        <f>Kategorie!B104</f>
        <v>abonament za intertnet</v>
      </c>
      <c r="C106" s="11">
        <f>Miesiace!C104+Miesiace!J104+Miesiace!Q104+Miesiace!X104+Miesiace!AE104+Miesiace!AL104+Miesiace!AS104+Miesiace!AZ104+Miesiace!BG104+Miesiace!BN104+Miesiace!BU104+Miesiace!CB104+Miesiace!C104</f>
        <v>0</v>
      </c>
      <c r="D106" s="51">
        <f t="shared" si="24"/>
        <v>0</v>
      </c>
      <c r="E106" s="5">
        <f t="shared" si="35"/>
        <v>0</v>
      </c>
      <c r="F106" s="6" t="str">
        <f t="shared" si="36"/>
        <v/>
      </c>
      <c r="G106" s="8"/>
      <c r="I106" s="7" t="str">
        <f>Kategorie!B104</f>
        <v>abonament za intertnet</v>
      </c>
      <c r="J106" s="48">
        <f t="shared" si="34"/>
        <v>0</v>
      </c>
      <c r="K106" s="49">
        <f>Miesiace!D104</f>
        <v>0</v>
      </c>
      <c r="L106" s="50">
        <f>Miesiace!K104</f>
        <v>0</v>
      </c>
      <c r="M106" s="50">
        <f>Miesiace!R104</f>
        <v>0</v>
      </c>
      <c r="N106" s="50">
        <f>Miesiace!Y104</f>
        <v>0</v>
      </c>
      <c r="O106" s="50">
        <f>Miesiace!AF104</f>
        <v>0</v>
      </c>
      <c r="P106" s="50">
        <f>Miesiace!AM104</f>
        <v>0</v>
      </c>
      <c r="Q106" s="50">
        <f>Miesiace!AT104</f>
        <v>0</v>
      </c>
      <c r="R106" s="50">
        <f>Miesiace!BA104</f>
        <v>0</v>
      </c>
      <c r="S106" s="50">
        <f>Miesiace!BH104</f>
        <v>0</v>
      </c>
      <c r="T106" s="50">
        <f>Miesiace!BO104</f>
        <v>0</v>
      </c>
      <c r="U106" s="50">
        <f>Miesiace!BV104</f>
        <v>0</v>
      </c>
      <c r="V106" s="50">
        <f>Miesiace!CC104</f>
        <v>0</v>
      </c>
    </row>
    <row r="107" spans="2:22" outlineLevel="1">
      <c r="B107" s="61" t="str">
        <f>Kategorie!B105</f>
        <v>program do wysyłki newslettera</v>
      </c>
      <c r="C107" s="11">
        <f>Miesiace!C105+Miesiace!J105+Miesiace!Q105+Miesiace!X105+Miesiace!AE105+Miesiace!AL105+Miesiace!AS105+Miesiace!AZ105+Miesiace!BG105+Miesiace!BN105+Miesiace!BU105+Miesiace!CB105+Miesiace!C105</f>
        <v>0</v>
      </c>
      <c r="D107" s="51">
        <f t="shared" si="24"/>
        <v>0</v>
      </c>
      <c r="E107" s="5">
        <f t="shared" si="35"/>
        <v>0</v>
      </c>
      <c r="F107" s="6" t="str">
        <f t="shared" si="36"/>
        <v/>
      </c>
      <c r="G107" s="8"/>
      <c r="I107" s="7" t="str">
        <f>Kategorie!B105</f>
        <v>program do wysyłki newslettera</v>
      </c>
      <c r="J107" s="48">
        <f t="shared" si="34"/>
        <v>0</v>
      </c>
      <c r="K107" s="49">
        <f>Miesiace!D105</f>
        <v>0</v>
      </c>
      <c r="L107" s="50">
        <f>Miesiace!K105</f>
        <v>0</v>
      </c>
      <c r="M107" s="50">
        <f>Miesiace!R105</f>
        <v>0</v>
      </c>
      <c r="N107" s="50">
        <f>Miesiace!Y105</f>
        <v>0</v>
      </c>
      <c r="O107" s="50">
        <f>Miesiace!AF105</f>
        <v>0</v>
      </c>
      <c r="P107" s="50">
        <f>Miesiace!AM105</f>
        <v>0</v>
      </c>
      <c r="Q107" s="50">
        <f>Miesiace!AT105</f>
        <v>0</v>
      </c>
      <c r="R107" s="50">
        <f>Miesiace!BA105</f>
        <v>0</v>
      </c>
      <c r="S107" s="50">
        <f>Miesiace!BH105</f>
        <v>0</v>
      </c>
      <c r="T107" s="50">
        <f>Miesiace!BO105</f>
        <v>0</v>
      </c>
      <c r="U107" s="50">
        <f>Miesiace!BV105</f>
        <v>0</v>
      </c>
      <c r="V107" s="50">
        <f>Miesiace!CC105</f>
        <v>0</v>
      </c>
    </row>
    <row r="108" spans="2:22" outlineLevel="1">
      <c r="B108" s="61" t="str">
        <f>Kategorie!B106</f>
        <v>program do wysyłki smsów</v>
      </c>
      <c r="C108" s="11">
        <f>Miesiace!C106+Miesiace!J106+Miesiace!Q106+Miesiace!X106+Miesiace!AE106+Miesiace!AL106+Miesiace!AS106+Miesiace!AZ106+Miesiace!BG106+Miesiace!BN106+Miesiace!BU106+Miesiace!CB106+Miesiace!C106</f>
        <v>0</v>
      </c>
      <c r="D108" s="51">
        <f t="shared" si="24"/>
        <v>0</v>
      </c>
      <c r="E108" s="5">
        <f t="shared" si="35"/>
        <v>0</v>
      </c>
      <c r="F108" s="6" t="str">
        <f t="shared" si="36"/>
        <v/>
      </c>
      <c r="G108" s="8"/>
      <c r="I108" s="7" t="str">
        <f>Kategorie!B106</f>
        <v>program do wysyłki smsów</v>
      </c>
      <c r="J108" s="48">
        <f t="shared" si="34"/>
        <v>0</v>
      </c>
      <c r="K108" s="49">
        <f>Miesiace!D106</f>
        <v>0</v>
      </c>
      <c r="L108" s="50">
        <f>Miesiace!K106</f>
        <v>0</v>
      </c>
      <c r="M108" s="50">
        <f>Miesiace!R106</f>
        <v>0</v>
      </c>
      <c r="N108" s="50">
        <f>Miesiace!Y106</f>
        <v>0</v>
      </c>
      <c r="O108" s="50">
        <f>Miesiace!AF106</f>
        <v>0</v>
      </c>
      <c r="P108" s="50">
        <f>Miesiace!AM106</f>
        <v>0</v>
      </c>
      <c r="Q108" s="50">
        <f>Miesiace!AT106</f>
        <v>0</v>
      </c>
      <c r="R108" s="50">
        <f>Miesiace!BA106</f>
        <v>0</v>
      </c>
      <c r="S108" s="50">
        <f>Miesiace!BH106</f>
        <v>0</v>
      </c>
      <c r="T108" s="50">
        <f>Miesiace!BO106</f>
        <v>0</v>
      </c>
      <c r="U108" s="50">
        <f>Miesiace!BV106</f>
        <v>0</v>
      </c>
      <c r="V108" s="50">
        <f>Miesiace!CC106</f>
        <v>0</v>
      </c>
    </row>
    <row r="109" spans="2:22" outlineLevel="1">
      <c r="B109" s="61" t="str">
        <f>Kategorie!B107</f>
        <v xml:space="preserve">program do zarządzania gabinetem </v>
      </c>
      <c r="C109" s="11">
        <f>Miesiace!C107+Miesiace!J107+Miesiace!Q107+Miesiace!X107+Miesiace!AE107+Miesiace!AL107+Miesiace!AS107+Miesiace!AZ107+Miesiace!BG107+Miesiace!BN107+Miesiace!BU107+Miesiace!CB107+Miesiace!C107</f>
        <v>0</v>
      </c>
      <c r="D109" s="51">
        <f t="shared" si="24"/>
        <v>0</v>
      </c>
      <c r="E109" s="5">
        <f t="shared" si="35"/>
        <v>0</v>
      </c>
      <c r="F109" s="6" t="str">
        <f t="shared" si="36"/>
        <v/>
      </c>
      <c r="G109" s="8"/>
      <c r="I109" s="7" t="str">
        <f>Kategorie!B107</f>
        <v xml:space="preserve">program do zarządzania gabinetem </v>
      </c>
      <c r="J109" s="48">
        <f t="shared" si="34"/>
        <v>0</v>
      </c>
      <c r="K109" s="49">
        <f>Miesiace!D107</f>
        <v>0</v>
      </c>
      <c r="L109" s="50">
        <f>Miesiace!K107</f>
        <v>0</v>
      </c>
      <c r="M109" s="50">
        <f>Miesiace!R107</f>
        <v>0</v>
      </c>
      <c r="N109" s="50">
        <f>Miesiace!Y107</f>
        <v>0</v>
      </c>
      <c r="O109" s="50">
        <f>Miesiace!AF107</f>
        <v>0</v>
      </c>
      <c r="P109" s="50">
        <f>Miesiace!AM107</f>
        <v>0</v>
      </c>
      <c r="Q109" s="50">
        <f>Miesiace!AT107</f>
        <v>0</v>
      </c>
      <c r="R109" s="50">
        <f>Miesiace!BA107</f>
        <v>0</v>
      </c>
      <c r="S109" s="50">
        <f>Miesiace!BH107</f>
        <v>0</v>
      </c>
      <c r="T109" s="50">
        <f>Miesiace!BO107</f>
        <v>0</v>
      </c>
      <c r="U109" s="50">
        <f>Miesiace!BV107</f>
        <v>0</v>
      </c>
      <c r="V109" s="50">
        <f>Miesiace!CC107</f>
        <v>0</v>
      </c>
    </row>
    <row r="110" spans="2:22" outlineLevel="1">
      <c r="B110" s="61" t="str">
        <f>Kategorie!B108</f>
        <v>inne</v>
      </c>
      <c r="C110" s="11">
        <f>Miesiace!C108+Miesiace!J108+Miesiace!Q108+Miesiace!X108+Miesiace!AE108+Miesiace!AL108+Miesiace!AS108+Miesiace!AZ108+Miesiace!BG108+Miesiace!BN108+Miesiace!BU108+Miesiace!CB108+Miesiace!C108</f>
        <v>0</v>
      </c>
      <c r="D110" s="51">
        <f t="shared" si="24"/>
        <v>0</v>
      </c>
      <c r="E110" s="5">
        <f t="shared" si="35"/>
        <v>0</v>
      </c>
      <c r="F110" s="6" t="str">
        <f t="shared" si="36"/>
        <v/>
      </c>
      <c r="G110" s="8"/>
      <c r="I110" s="7" t="str">
        <f>Kategorie!B108</f>
        <v>inne</v>
      </c>
      <c r="J110" s="48">
        <f t="shared" si="34"/>
        <v>0</v>
      </c>
      <c r="K110" s="49">
        <f>Miesiace!D108</f>
        <v>0</v>
      </c>
      <c r="L110" s="50">
        <f>Miesiace!K108</f>
        <v>0</v>
      </c>
      <c r="M110" s="50">
        <f>Miesiace!R108</f>
        <v>0</v>
      </c>
      <c r="N110" s="50">
        <f>Miesiace!Y108</f>
        <v>0</v>
      </c>
      <c r="O110" s="50">
        <f>Miesiace!AF108</f>
        <v>0</v>
      </c>
      <c r="P110" s="50">
        <f>Miesiace!AM108</f>
        <v>0</v>
      </c>
      <c r="Q110" s="50">
        <f>Miesiace!AT108</f>
        <v>0</v>
      </c>
      <c r="R110" s="50">
        <f>Miesiace!BA108</f>
        <v>0</v>
      </c>
      <c r="S110" s="50">
        <f>Miesiace!BH108</f>
        <v>0</v>
      </c>
      <c r="T110" s="50">
        <f>Miesiace!BO108</f>
        <v>0</v>
      </c>
      <c r="U110" s="50">
        <f>Miesiace!BV108</f>
        <v>0</v>
      </c>
      <c r="V110" s="50">
        <f>Miesiace!CC108</f>
        <v>0</v>
      </c>
    </row>
    <row r="111" spans="2:22" outlineLevel="1">
      <c r="B111" s="61" t="str">
        <f>Kategorie!B109</f>
        <v>.</v>
      </c>
      <c r="C111" s="11">
        <f>Miesiace!C109+Miesiace!J109+Miesiace!Q109+Miesiace!X109+Miesiace!AE109+Miesiace!AL109+Miesiace!AS109+Miesiace!AZ109+Miesiace!BG109+Miesiace!BN109+Miesiace!BU109+Miesiace!CB109+Miesiace!C109</f>
        <v>0</v>
      </c>
      <c r="D111" s="51">
        <f t="shared" si="24"/>
        <v>0</v>
      </c>
      <c r="E111" s="5">
        <f t="shared" si="35"/>
        <v>0</v>
      </c>
      <c r="F111" s="6" t="str">
        <f t="shared" si="36"/>
        <v/>
      </c>
      <c r="G111" s="8"/>
      <c r="I111" s="7" t="str">
        <f>Kategorie!B109</f>
        <v>.</v>
      </c>
      <c r="J111" s="48">
        <f t="shared" si="34"/>
        <v>0</v>
      </c>
      <c r="K111" s="49">
        <f>Miesiace!D109</f>
        <v>0</v>
      </c>
      <c r="L111" s="50">
        <f>Miesiace!K109</f>
        <v>0</v>
      </c>
      <c r="M111" s="50">
        <f>Miesiace!R109</f>
        <v>0</v>
      </c>
      <c r="N111" s="50">
        <f>Miesiace!Y109</f>
        <v>0</v>
      </c>
      <c r="O111" s="50">
        <f>Miesiace!AF109</f>
        <v>0</v>
      </c>
      <c r="P111" s="50">
        <f>Miesiace!AM109</f>
        <v>0</v>
      </c>
      <c r="Q111" s="50">
        <f>Miesiace!AT109</f>
        <v>0</v>
      </c>
      <c r="R111" s="50">
        <f>Miesiace!BA109</f>
        <v>0</v>
      </c>
      <c r="S111" s="50">
        <f>Miesiace!BH109</f>
        <v>0</v>
      </c>
      <c r="T111" s="50">
        <f>Miesiace!BO109</f>
        <v>0</v>
      </c>
      <c r="U111" s="50">
        <f>Miesiace!BV109</f>
        <v>0</v>
      </c>
      <c r="V111" s="50">
        <f>Miesiace!CC109</f>
        <v>0</v>
      </c>
    </row>
    <row r="112" spans="2:22" outlineLevel="1">
      <c r="B112" s="61" t="str">
        <f>Kategorie!B110</f>
        <v>.</v>
      </c>
      <c r="C112" s="11">
        <f>Miesiace!C110+Miesiace!J110+Miesiace!Q110+Miesiace!X110+Miesiace!AE110+Miesiace!AL110+Miesiace!AS110+Miesiace!AZ110+Miesiace!BG110+Miesiace!BN110+Miesiace!BU110+Miesiace!CB110+Miesiace!C110</f>
        <v>0</v>
      </c>
      <c r="D112" s="51">
        <f t="shared" si="24"/>
        <v>0</v>
      </c>
      <c r="E112" s="5">
        <f t="shared" si="35"/>
        <v>0</v>
      </c>
      <c r="F112" s="6" t="str">
        <f t="shared" si="36"/>
        <v/>
      </c>
      <c r="G112" s="8"/>
      <c r="I112" s="7" t="str">
        <f>Kategorie!B110</f>
        <v>.</v>
      </c>
      <c r="J112" s="48">
        <f t="shared" si="34"/>
        <v>0</v>
      </c>
      <c r="K112" s="49">
        <f>Miesiace!D110</f>
        <v>0</v>
      </c>
      <c r="L112" s="50">
        <f>Miesiace!K110</f>
        <v>0</v>
      </c>
      <c r="M112" s="50">
        <f>Miesiace!R110</f>
        <v>0</v>
      </c>
      <c r="N112" s="50">
        <f>Miesiace!Y110</f>
        <v>0</v>
      </c>
      <c r="O112" s="50">
        <f>Miesiace!AF110</f>
        <v>0</v>
      </c>
      <c r="P112" s="50">
        <f>Miesiace!AM110</f>
        <v>0</v>
      </c>
      <c r="Q112" s="50">
        <f>Miesiace!AT110</f>
        <v>0</v>
      </c>
      <c r="R112" s="50">
        <f>Miesiace!BA110</f>
        <v>0</v>
      </c>
      <c r="S112" s="50">
        <f>Miesiace!BH110</f>
        <v>0</v>
      </c>
      <c r="T112" s="50">
        <f>Miesiace!BO110</f>
        <v>0</v>
      </c>
      <c r="U112" s="50">
        <f>Miesiace!BV110</f>
        <v>0</v>
      </c>
      <c r="V112" s="50">
        <f>Miesiace!CC110</f>
        <v>0</v>
      </c>
    </row>
    <row r="113" spans="2:22" outlineLevel="1">
      <c r="B113" s="61" t="str">
        <f>Kategorie!B111</f>
        <v>.</v>
      </c>
      <c r="C113" s="11">
        <f>Miesiace!C111+Miesiace!J111+Miesiace!Q111+Miesiace!X111+Miesiace!AE111+Miesiace!AL111+Miesiace!AS111+Miesiace!AZ111+Miesiace!BG111+Miesiace!BN111+Miesiace!BU111+Miesiace!CB111+Miesiace!C111</f>
        <v>0</v>
      </c>
      <c r="D113" s="51">
        <f t="shared" si="24"/>
        <v>0</v>
      </c>
      <c r="E113" s="5">
        <f t="shared" si="35"/>
        <v>0</v>
      </c>
      <c r="F113" s="16" t="str">
        <f t="shared" si="36"/>
        <v/>
      </c>
      <c r="G113" s="17"/>
      <c r="I113" s="7" t="str">
        <f>Kategorie!B111</f>
        <v>.</v>
      </c>
      <c r="J113" s="48">
        <f t="shared" si="34"/>
        <v>0</v>
      </c>
      <c r="K113" s="49">
        <f>Miesiace!D111</f>
        <v>0</v>
      </c>
      <c r="L113" s="50">
        <f>Miesiace!K111</f>
        <v>0</v>
      </c>
      <c r="M113" s="50">
        <f>Miesiace!R111</f>
        <v>0</v>
      </c>
      <c r="N113" s="50">
        <f>Miesiace!Y111</f>
        <v>0</v>
      </c>
      <c r="O113" s="50">
        <f>Miesiace!AF111</f>
        <v>0</v>
      </c>
      <c r="P113" s="50">
        <f>Miesiace!AM111</f>
        <v>0</v>
      </c>
      <c r="Q113" s="50">
        <f>Miesiace!AT111</f>
        <v>0</v>
      </c>
      <c r="R113" s="50">
        <f>Miesiace!BA111</f>
        <v>0</v>
      </c>
      <c r="S113" s="50">
        <f>Miesiace!BH111</f>
        <v>0</v>
      </c>
      <c r="T113" s="50">
        <f>Miesiace!BO111</f>
        <v>0</v>
      </c>
      <c r="U113" s="50">
        <f>Miesiace!BV111</f>
        <v>0</v>
      </c>
      <c r="V113" s="50">
        <f>Miesiace!CC111</f>
        <v>0</v>
      </c>
    </row>
    <row r="114" spans="2:22" outlineLevel="1">
      <c r="B114" s="61" t="str">
        <f>Kategorie!B112</f>
        <v>.</v>
      </c>
      <c r="C114" s="11">
        <f>Miesiace!C112+Miesiace!J112+Miesiace!Q112+Miesiace!X112+Miesiace!AE112+Miesiace!AL112+Miesiace!AS112+Miesiace!AZ112+Miesiace!BG112+Miesiace!BN112+Miesiace!BU112+Miesiace!CB112+Miesiace!C112</f>
        <v>0</v>
      </c>
      <c r="D114" s="51">
        <f t="shared" si="24"/>
        <v>0</v>
      </c>
      <c r="E114" s="5">
        <f t="shared" si="35"/>
        <v>0</v>
      </c>
      <c r="F114" s="16" t="str">
        <f t="shared" si="36"/>
        <v/>
      </c>
      <c r="G114" s="17"/>
      <c r="I114" s="7" t="str">
        <f>Kategorie!B112</f>
        <v>.</v>
      </c>
      <c r="J114" s="48">
        <f t="shared" si="34"/>
        <v>0</v>
      </c>
      <c r="K114" s="49">
        <f>Miesiace!D112</f>
        <v>0</v>
      </c>
      <c r="L114" s="50">
        <f>Miesiace!K112</f>
        <v>0</v>
      </c>
      <c r="M114" s="50">
        <f>Miesiace!R112</f>
        <v>0</v>
      </c>
      <c r="N114" s="50">
        <f>Miesiace!Y112</f>
        <v>0</v>
      </c>
      <c r="O114" s="50">
        <f>Miesiace!AF112</f>
        <v>0</v>
      </c>
      <c r="P114" s="50">
        <f>Miesiace!AM112</f>
        <v>0</v>
      </c>
      <c r="Q114" s="50">
        <f>Miesiace!AT112</f>
        <v>0</v>
      </c>
      <c r="R114" s="50">
        <f>Miesiace!BA112</f>
        <v>0</v>
      </c>
      <c r="S114" s="50">
        <f>Miesiace!BH112</f>
        <v>0</v>
      </c>
      <c r="T114" s="50">
        <f>Miesiace!BO112</f>
        <v>0</v>
      </c>
      <c r="U114" s="50">
        <f>Miesiace!BV112</f>
        <v>0</v>
      </c>
      <c r="V114" s="50">
        <f>Miesiace!CC112</f>
        <v>0</v>
      </c>
    </row>
    <row r="115" spans="2:22" outlineLevel="1">
      <c r="B115" s="58" t="s">
        <v>2</v>
      </c>
      <c r="C115"/>
      <c r="D115"/>
      <c r="E115"/>
      <c r="F115"/>
      <c r="G115"/>
      <c r="I115" s="18" t="s">
        <v>2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>
      <c r="B116" s="62" t="str">
        <f>Kategorie!B114</f>
        <v>Marketing gabinetu</v>
      </c>
      <c r="C116" s="28">
        <f>Miesiace!C114+Miesiace!J114+Miesiace!Q114+Miesiace!X114+Miesiace!AE114+Miesiace!AL114+Miesiace!AS114+Miesiace!AZ114+Miesiace!BG114+Miesiace!BN114+Miesiace!BU114+Miesiace!CB114+Miesiace!C114</f>
        <v>0</v>
      </c>
      <c r="D116" s="29">
        <f t="shared" ref="D116" si="37">(SUM(K116:V116))</f>
        <v>0</v>
      </c>
      <c r="E116" s="34">
        <f>C116-D116</f>
        <v>0</v>
      </c>
      <c r="F116" s="31" t="str">
        <f>IFERROR(D116/C116,"")</f>
        <v/>
      </c>
      <c r="G116" s="34"/>
      <c r="I116" s="43" t="str">
        <f>Kategorie!B114</f>
        <v>Marketing gabinetu</v>
      </c>
      <c r="J116" s="30">
        <f t="shared" ref="J116:J126" si="38">(SUM(K116:V116)/$J$1)</f>
        <v>0</v>
      </c>
      <c r="K116" s="30">
        <f>Miesiace!D114</f>
        <v>0</v>
      </c>
      <c r="L116" s="30">
        <f>Miesiace!K114</f>
        <v>0</v>
      </c>
      <c r="M116" s="30">
        <f>Miesiace!R114</f>
        <v>0</v>
      </c>
      <c r="N116" s="30">
        <f>Miesiace!Y114</f>
        <v>0</v>
      </c>
      <c r="O116" s="30">
        <f>Miesiace!AF114</f>
        <v>0</v>
      </c>
      <c r="P116" s="30">
        <f>Miesiace!AM114</f>
        <v>0</v>
      </c>
      <c r="Q116" s="30">
        <f>Miesiace!AT114</f>
        <v>0</v>
      </c>
      <c r="R116" s="30">
        <f>Miesiace!BA114</f>
        <v>0</v>
      </c>
      <c r="S116" s="30">
        <f>Miesiace!BH114</f>
        <v>0</v>
      </c>
      <c r="T116" s="30">
        <f>Miesiace!BO114</f>
        <v>0</v>
      </c>
      <c r="U116" s="30">
        <f>Miesiace!BV114</f>
        <v>0</v>
      </c>
      <c r="V116" s="30">
        <f>Miesiace!CC114</f>
        <v>0</v>
      </c>
    </row>
    <row r="117" spans="2:22" outlineLevel="1">
      <c r="B117" s="61" t="str">
        <f>Kategorie!B115</f>
        <v>usługi grafika, fotografa, copywritera</v>
      </c>
      <c r="C117" s="11">
        <f>Miesiace!C115+Miesiace!J115+Miesiace!Q115+Miesiace!X115+Miesiace!AE115+Miesiace!AL115+Miesiace!AS115+Miesiace!AZ115+Miesiace!BG115+Miesiace!BN115+Miesiace!BU115+Miesiace!CB115+Miesiace!C115</f>
        <v>0</v>
      </c>
      <c r="D117" s="51">
        <f t="shared" si="24"/>
        <v>0</v>
      </c>
      <c r="E117" s="5">
        <f t="shared" ref="E117:E126" si="39">C117-D117</f>
        <v>0</v>
      </c>
      <c r="F117" s="6" t="str">
        <f t="shared" ref="F117:F126" si="40">IFERROR(D117/C117,"")</f>
        <v/>
      </c>
      <c r="G117" s="8"/>
      <c r="I117" s="7" t="str">
        <f>Kategorie!B115</f>
        <v>usługi grafika, fotografa, copywritera</v>
      </c>
      <c r="J117" s="48">
        <f t="shared" si="38"/>
        <v>0</v>
      </c>
      <c r="K117" s="49">
        <f>Miesiace!D115</f>
        <v>0</v>
      </c>
      <c r="L117" s="50">
        <f>Miesiace!K115</f>
        <v>0</v>
      </c>
      <c r="M117" s="50">
        <f>Miesiace!R115</f>
        <v>0</v>
      </c>
      <c r="N117" s="50">
        <f>Miesiace!Y115</f>
        <v>0</v>
      </c>
      <c r="O117" s="50">
        <f>Miesiace!AF115</f>
        <v>0</v>
      </c>
      <c r="P117" s="50">
        <f>Miesiace!AM115</f>
        <v>0</v>
      </c>
      <c r="Q117" s="50">
        <f>Miesiace!AT115</f>
        <v>0</v>
      </c>
      <c r="R117" s="50">
        <f>Miesiace!BA115</f>
        <v>0</v>
      </c>
      <c r="S117" s="50">
        <f>Miesiace!BH115</f>
        <v>0</v>
      </c>
      <c r="T117" s="50">
        <f>Miesiace!BO115</f>
        <v>0</v>
      </c>
      <c r="U117" s="50">
        <f>Miesiace!BV115</f>
        <v>0</v>
      </c>
      <c r="V117" s="50">
        <f>Miesiace!CC115</f>
        <v>0</v>
      </c>
    </row>
    <row r="118" spans="2:22" outlineLevel="1">
      <c r="B118" s="61" t="str">
        <f>Kategorie!B116</f>
        <v>stworzenie strony internetowej</v>
      </c>
      <c r="C118" s="11">
        <f>Miesiace!C116+Miesiace!J116+Miesiace!Q116+Miesiace!X116+Miesiace!AE116+Miesiace!AL116+Miesiace!AS116+Miesiace!AZ116+Miesiace!BG116+Miesiace!BN116+Miesiace!BU116+Miesiace!CB116+Miesiace!C116</f>
        <v>0</v>
      </c>
      <c r="D118" s="51">
        <f t="shared" si="24"/>
        <v>0</v>
      </c>
      <c r="E118" s="5">
        <f t="shared" si="39"/>
        <v>0</v>
      </c>
      <c r="F118" s="6" t="str">
        <f t="shared" si="40"/>
        <v/>
      </c>
      <c r="G118" s="8"/>
      <c r="I118" s="7" t="str">
        <f>Kategorie!B116</f>
        <v>stworzenie strony internetowej</v>
      </c>
      <c r="J118" s="48">
        <f t="shared" si="38"/>
        <v>0</v>
      </c>
      <c r="K118" s="49">
        <f>Miesiace!D116</f>
        <v>0</v>
      </c>
      <c r="L118" s="50">
        <f>Miesiace!K116</f>
        <v>0</v>
      </c>
      <c r="M118" s="50">
        <f>Miesiace!R116</f>
        <v>0</v>
      </c>
      <c r="N118" s="50">
        <f>Miesiace!Y116</f>
        <v>0</v>
      </c>
      <c r="O118" s="50">
        <f>Miesiace!AF116</f>
        <v>0</v>
      </c>
      <c r="P118" s="50">
        <f>Miesiace!AM116</f>
        <v>0</v>
      </c>
      <c r="Q118" s="50">
        <f>Miesiace!AT116</f>
        <v>0</v>
      </c>
      <c r="R118" s="50">
        <f>Miesiace!BA116</f>
        <v>0</v>
      </c>
      <c r="S118" s="50">
        <f>Miesiace!BH116</f>
        <v>0</v>
      </c>
      <c r="T118" s="50">
        <f>Miesiace!BO116</f>
        <v>0</v>
      </c>
      <c r="U118" s="50">
        <f>Miesiace!BV116</f>
        <v>0</v>
      </c>
      <c r="V118" s="50">
        <f>Miesiace!CC116</f>
        <v>0</v>
      </c>
    </row>
    <row r="119" spans="2:22" outlineLevel="1">
      <c r="B119" s="61" t="str">
        <f>Kategorie!B117</f>
        <v>opłata za domenę i serwer</v>
      </c>
      <c r="C119" s="11">
        <f>Miesiace!C117+Miesiace!J117+Miesiace!Q117+Miesiace!X117+Miesiace!AE117+Miesiace!AL117+Miesiace!AS117+Miesiace!AZ117+Miesiace!BG117+Miesiace!BN117+Miesiace!BU117+Miesiace!CB117+Miesiace!C117</f>
        <v>0</v>
      </c>
      <c r="D119" s="51">
        <f t="shared" si="24"/>
        <v>0</v>
      </c>
      <c r="E119" s="5">
        <f t="shared" si="39"/>
        <v>0</v>
      </c>
      <c r="F119" s="6" t="str">
        <f t="shared" si="40"/>
        <v/>
      </c>
      <c r="G119" s="8"/>
      <c r="I119" s="7" t="str">
        <f>Kategorie!B117</f>
        <v>opłata za domenę i serwer</v>
      </c>
      <c r="J119" s="48">
        <f t="shared" si="38"/>
        <v>0</v>
      </c>
      <c r="K119" s="49">
        <f>Miesiace!D117</f>
        <v>0</v>
      </c>
      <c r="L119" s="50">
        <f>Miesiace!K117</f>
        <v>0</v>
      </c>
      <c r="M119" s="50">
        <f>Miesiace!R117</f>
        <v>0</v>
      </c>
      <c r="N119" s="50">
        <f>Miesiace!Y117</f>
        <v>0</v>
      </c>
      <c r="O119" s="50">
        <f>Miesiace!AF117</f>
        <v>0</v>
      </c>
      <c r="P119" s="50">
        <f>Miesiace!AM117</f>
        <v>0</v>
      </c>
      <c r="Q119" s="50">
        <f>Miesiace!AT117</f>
        <v>0</v>
      </c>
      <c r="R119" s="50">
        <f>Miesiace!BA117</f>
        <v>0</v>
      </c>
      <c r="S119" s="50">
        <f>Miesiace!BH117</f>
        <v>0</v>
      </c>
      <c r="T119" s="50">
        <f>Miesiace!BO117</f>
        <v>0</v>
      </c>
      <c r="U119" s="50">
        <f>Miesiace!BV117</f>
        <v>0</v>
      </c>
      <c r="V119" s="50">
        <f>Miesiace!CC117</f>
        <v>0</v>
      </c>
    </row>
    <row r="120" spans="2:22" outlineLevel="1">
      <c r="B120" s="61" t="str">
        <f>Kategorie!B118</f>
        <v>reklama w prasie, radiu, telewizji i internecie</v>
      </c>
      <c r="C120" s="11">
        <f>Miesiace!C118+Miesiace!J118+Miesiace!Q118+Miesiace!X118+Miesiace!AE118+Miesiace!AL118+Miesiace!AS118+Miesiace!AZ118+Miesiace!BG118+Miesiace!BN118+Miesiace!BU118+Miesiace!CB118+Miesiace!C118</f>
        <v>0</v>
      </c>
      <c r="D120" s="51">
        <f t="shared" si="24"/>
        <v>0</v>
      </c>
      <c r="E120" s="5">
        <f t="shared" si="39"/>
        <v>0</v>
      </c>
      <c r="F120" s="6" t="str">
        <f t="shared" si="40"/>
        <v/>
      </c>
      <c r="G120" s="8"/>
      <c r="I120" s="7" t="str">
        <f>Kategorie!B118</f>
        <v>reklama w prasie, radiu, telewizji i internecie</v>
      </c>
      <c r="J120" s="48">
        <f t="shared" si="38"/>
        <v>0</v>
      </c>
      <c r="K120" s="49">
        <f>Miesiace!D118</f>
        <v>0</v>
      </c>
      <c r="L120" s="50">
        <f>Miesiace!K118</f>
        <v>0</v>
      </c>
      <c r="M120" s="50">
        <f>Miesiace!R118</f>
        <v>0</v>
      </c>
      <c r="N120" s="50">
        <f>Miesiace!Y118</f>
        <v>0</v>
      </c>
      <c r="O120" s="50">
        <f>Miesiace!AF118</f>
        <v>0</v>
      </c>
      <c r="P120" s="50">
        <f>Miesiace!AM118</f>
        <v>0</v>
      </c>
      <c r="Q120" s="50">
        <f>Miesiace!AT118</f>
        <v>0</v>
      </c>
      <c r="R120" s="50">
        <f>Miesiace!BA118</f>
        <v>0</v>
      </c>
      <c r="S120" s="50">
        <f>Miesiace!BH118</f>
        <v>0</v>
      </c>
      <c r="T120" s="50">
        <f>Miesiace!BO118</f>
        <v>0</v>
      </c>
      <c r="U120" s="50">
        <f>Miesiace!BV118</f>
        <v>0</v>
      </c>
      <c r="V120" s="50">
        <f>Miesiace!CC118</f>
        <v>0</v>
      </c>
    </row>
    <row r="121" spans="2:22" ht="30" outlineLevel="1">
      <c r="B121" s="61" t="str">
        <f>Kategorie!B119</f>
        <v>opakowania (np. vouchery) oraz prezenty dla klientek (np. świąteczne)</v>
      </c>
      <c r="C121" s="11">
        <f>Miesiace!C119+Miesiace!J119+Miesiace!Q119+Miesiace!X119+Miesiace!AE119+Miesiace!AL119+Miesiace!AS119+Miesiace!AZ119+Miesiace!BG119+Miesiace!BN119+Miesiace!BU119+Miesiace!CB119+Miesiace!C119</f>
        <v>0</v>
      </c>
      <c r="D121" s="51">
        <f t="shared" si="24"/>
        <v>0</v>
      </c>
      <c r="E121" s="5">
        <f t="shared" si="39"/>
        <v>0</v>
      </c>
      <c r="F121" s="6" t="str">
        <f t="shared" si="40"/>
        <v/>
      </c>
      <c r="G121" s="8"/>
      <c r="I121" s="7" t="str">
        <f>Kategorie!B119</f>
        <v>opakowania (np. vouchery) oraz prezenty dla klientek (np. świąteczne)</v>
      </c>
      <c r="J121" s="48">
        <f t="shared" si="38"/>
        <v>0</v>
      </c>
      <c r="K121" s="49">
        <f>Miesiace!D119</f>
        <v>0</v>
      </c>
      <c r="L121" s="50">
        <f>Miesiace!K119</f>
        <v>0</v>
      </c>
      <c r="M121" s="50">
        <f>Miesiace!R119</f>
        <v>0</v>
      </c>
      <c r="N121" s="50">
        <f>Miesiace!Y119</f>
        <v>0</v>
      </c>
      <c r="O121" s="50">
        <f>Miesiace!AF119</f>
        <v>0</v>
      </c>
      <c r="P121" s="50">
        <f>Miesiace!AM119</f>
        <v>0</v>
      </c>
      <c r="Q121" s="50">
        <f>Miesiace!AT119</f>
        <v>0</v>
      </c>
      <c r="R121" s="50">
        <f>Miesiace!BA119</f>
        <v>0</v>
      </c>
      <c r="S121" s="50">
        <f>Miesiace!BH119</f>
        <v>0</v>
      </c>
      <c r="T121" s="50">
        <f>Miesiace!BO119</f>
        <v>0</v>
      </c>
      <c r="U121" s="50">
        <f>Miesiace!BV119</f>
        <v>0</v>
      </c>
      <c r="V121" s="50">
        <f>Miesiace!CC119</f>
        <v>0</v>
      </c>
    </row>
    <row r="122" spans="2:22" outlineLevel="1">
      <c r="B122" s="61" t="str">
        <f>Kategorie!B120</f>
        <v>dekoracje okolicznościowe</v>
      </c>
      <c r="C122" s="11">
        <f>Miesiace!C120+Miesiace!J120+Miesiace!Q120+Miesiace!X120+Miesiace!AE120+Miesiace!AL120+Miesiace!AS120+Miesiace!AZ120+Miesiace!BG120+Miesiace!BN120+Miesiace!BU120+Miesiace!CB120+Miesiace!C120</f>
        <v>0</v>
      </c>
      <c r="D122" s="51">
        <f t="shared" si="24"/>
        <v>0</v>
      </c>
      <c r="E122" s="5">
        <f t="shared" si="39"/>
        <v>0</v>
      </c>
      <c r="F122" s="6" t="str">
        <f t="shared" si="40"/>
        <v/>
      </c>
      <c r="G122" s="8"/>
      <c r="I122" s="7" t="str">
        <f>Kategorie!B120</f>
        <v>dekoracje okolicznościowe</v>
      </c>
      <c r="J122" s="48">
        <f t="shared" si="38"/>
        <v>0</v>
      </c>
      <c r="K122" s="49">
        <f>Miesiace!D120</f>
        <v>0</v>
      </c>
      <c r="L122" s="50">
        <f>Miesiace!K120</f>
        <v>0</v>
      </c>
      <c r="M122" s="50">
        <f>Miesiace!R120</f>
        <v>0</v>
      </c>
      <c r="N122" s="50">
        <f>Miesiace!Y120</f>
        <v>0</v>
      </c>
      <c r="O122" s="50">
        <f>Miesiace!AF120</f>
        <v>0</v>
      </c>
      <c r="P122" s="50">
        <f>Miesiace!AM120</f>
        <v>0</v>
      </c>
      <c r="Q122" s="50">
        <f>Miesiace!AT120</f>
        <v>0</v>
      </c>
      <c r="R122" s="50">
        <f>Miesiace!BA120</f>
        <v>0</v>
      </c>
      <c r="S122" s="50">
        <f>Miesiace!BH120</f>
        <v>0</v>
      </c>
      <c r="T122" s="50">
        <f>Miesiace!BO120</f>
        <v>0</v>
      </c>
      <c r="U122" s="50">
        <f>Miesiace!BV120</f>
        <v>0</v>
      </c>
      <c r="V122" s="50">
        <f>Miesiace!CC120</f>
        <v>0</v>
      </c>
    </row>
    <row r="123" spans="2:22" outlineLevel="1">
      <c r="B123" s="61" t="str">
        <f>Kategorie!B121</f>
        <v>koszty związane z sezonowymi obniżkami cen</v>
      </c>
      <c r="C123" s="11">
        <f>Miesiace!C121+Miesiace!J121+Miesiace!Q121+Miesiace!X121+Miesiace!AE121+Miesiace!AL121+Miesiace!AS121+Miesiace!AZ121+Miesiace!BG121+Miesiace!BN121+Miesiace!BU121+Miesiace!CB121+Miesiace!C121</f>
        <v>0</v>
      </c>
      <c r="D123" s="51">
        <f t="shared" si="24"/>
        <v>0</v>
      </c>
      <c r="E123" s="5">
        <f t="shared" si="39"/>
        <v>0</v>
      </c>
      <c r="F123" s="6" t="str">
        <f t="shared" si="40"/>
        <v/>
      </c>
      <c r="G123" s="8"/>
      <c r="I123" s="7" t="str">
        <f>Kategorie!B121</f>
        <v>koszty związane z sezonowymi obniżkami cen</v>
      </c>
      <c r="J123" s="48">
        <f t="shared" si="38"/>
        <v>0</v>
      </c>
      <c r="K123" s="49">
        <f>Miesiace!D121</f>
        <v>0</v>
      </c>
      <c r="L123" s="50">
        <f>Miesiace!K121</f>
        <v>0</v>
      </c>
      <c r="M123" s="50">
        <f>Miesiace!R121</f>
        <v>0</v>
      </c>
      <c r="N123" s="50">
        <f>Miesiace!Y121</f>
        <v>0</v>
      </c>
      <c r="O123" s="50">
        <f>Miesiace!AF121</f>
        <v>0</v>
      </c>
      <c r="P123" s="50">
        <f>Miesiace!AM121</f>
        <v>0</v>
      </c>
      <c r="Q123" s="50">
        <f>Miesiace!AT121</f>
        <v>0</v>
      </c>
      <c r="R123" s="50">
        <f>Miesiace!BA121</f>
        <v>0</v>
      </c>
      <c r="S123" s="50">
        <f>Miesiace!BH121</f>
        <v>0</v>
      </c>
      <c r="T123" s="50">
        <f>Miesiace!BO121</f>
        <v>0</v>
      </c>
      <c r="U123" s="50">
        <f>Miesiace!BV121</f>
        <v>0</v>
      </c>
      <c r="V123" s="50">
        <f>Miesiace!CC121</f>
        <v>0</v>
      </c>
    </row>
    <row r="124" spans="2:22" outlineLevel="1">
      <c r="B124" s="61" t="str">
        <f>Kategorie!B122</f>
        <v xml:space="preserve">koszty związane z programami lojalnościowymi </v>
      </c>
      <c r="C124" s="11">
        <f>Miesiace!C122+Miesiace!J122+Miesiace!Q122+Miesiace!X122+Miesiace!AE122+Miesiace!AL122+Miesiace!AS122+Miesiace!AZ122+Miesiace!BG122+Miesiace!BN122+Miesiace!BU122+Miesiace!CB122+Miesiace!C122</f>
        <v>0</v>
      </c>
      <c r="D124" s="51">
        <f t="shared" si="24"/>
        <v>0</v>
      </c>
      <c r="E124" s="5">
        <f t="shared" si="39"/>
        <v>0</v>
      </c>
      <c r="F124" s="6" t="str">
        <f t="shared" si="40"/>
        <v/>
      </c>
      <c r="G124" s="8"/>
      <c r="I124" s="7" t="str">
        <f>Kategorie!B122</f>
        <v xml:space="preserve">koszty związane z programami lojalnościowymi </v>
      </c>
      <c r="J124" s="48">
        <f t="shared" si="38"/>
        <v>0</v>
      </c>
      <c r="K124" s="49">
        <f>Miesiace!D122</f>
        <v>0</v>
      </c>
      <c r="L124" s="50">
        <f>Miesiace!K122</f>
        <v>0</v>
      </c>
      <c r="M124" s="50">
        <f>Miesiace!R122</f>
        <v>0</v>
      </c>
      <c r="N124" s="50">
        <f>Miesiace!Y122</f>
        <v>0</v>
      </c>
      <c r="O124" s="50">
        <f>Miesiace!AF122</f>
        <v>0</v>
      </c>
      <c r="P124" s="50">
        <f>Miesiace!AM122</f>
        <v>0</v>
      </c>
      <c r="Q124" s="50">
        <f>Miesiace!AT122</f>
        <v>0</v>
      </c>
      <c r="R124" s="50">
        <f>Miesiace!BA122</f>
        <v>0</v>
      </c>
      <c r="S124" s="50">
        <f>Miesiace!BH122</f>
        <v>0</v>
      </c>
      <c r="T124" s="50">
        <f>Miesiace!BO122</f>
        <v>0</v>
      </c>
      <c r="U124" s="50">
        <f>Miesiace!BV122</f>
        <v>0</v>
      </c>
      <c r="V124" s="50">
        <f>Miesiace!CC122</f>
        <v>0</v>
      </c>
    </row>
    <row r="125" spans="2:22" outlineLevel="1">
      <c r="B125" s="61" t="str">
        <f>Kategorie!B123</f>
        <v>inne</v>
      </c>
      <c r="C125" s="11">
        <f>Miesiace!C123+Miesiace!J123+Miesiace!Q123+Miesiace!X123+Miesiace!AE123+Miesiace!AL123+Miesiace!AS123+Miesiace!AZ123+Miesiace!BG123+Miesiace!BN123+Miesiace!BU123+Miesiace!CB123+Miesiace!C123</f>
        <v>0</v>
      </c>
      <c r="D125" s="51">
        <f t="shared" si="24"/>
        <v>0</v>
      </c>
      <c r="E125" s="5">
        <f t="shared" si="39"/>
        <v>0</v>
      </c>
      <c r="F125" s="16" t="str">
        <f t="shared" si="40"/>
        <v/>
      </c>
      <c r="G125" s="17"/>
      <c r="I125" s="7" t="str">
        <f>Kategorie!B123</f>
        <v>inne</v>
      </c>
      <c r="J125" s="48">
        <f t="shared" si="38"/>
        <v>0</v>
      </c>
      <c r="K125" s="49">
        <f>Miesiace!D123</f>
        <v>0</v>
      </c>
      <c r="L125" s="50">
        <f>Miesiace!K123</f>
        <v>0</v>
      </c>
      <c r="M125" s="50">
        <f>Miesiace!R123</f>
        <v>0</v>
      </c>
      <c r="N125" s="50">
        <f>Miesiace!Y123</f>
        <v>0</v>
      </c>
      <c r="O125" s="50">
        <f>Miesiace!AF123</f>
        <v>0</v>
      </c>
      <c r="P125" s="50">
        <f>Miesiace!AM123</f>
        <v>0</v>
      </c>
      <c r="Q125" s="50">
        <f>Miesiace!AT123</f>
        <v>0</v>
      </c>
      <c r="R125" s="50">
        <f>Miesiace!BA123</f>
        <v>0</v>
      </c>
      <c r="S125" s="50">
        <f>Miesiace!BH123</f>
        <v>0</v>
      </c>
      <c r="T125" s="50">
        <f>Miesiace!BO123</f>
        <v>0</v>
      </c>
      <c r="U125" s="50">
        <f>Miesiace!BV123</f>
        <v>0</v>
      </c>
      <c r="V125" s="50">
        <f>Miesiace!CC123</f>
        <v>0</v>
      </c>
    </row>
    <row r="126" spans="2:22" outlineLevel="1">
      <c r="B126" s="61" t="str">
        <f>Kategorie!B124</f>
        <v>.</v>
      </c>
      <c r="C126" s="11">
        <f>Miesiace!C124+Miesiace!J124+Miesiace!Q124+Miesiace!X124+Miesiace!AE124+Miesiace!AL124+Miesiace!AS124+Miesiace!AZ124+Miesiace!BG124+Miesiace!BN124+Miesiace!BU124+Miesiace!CB124+Miesiace!C124</f>
        <v>0</v>
      </c>
      <c r="D126" s="51">
        <f t="shared" si="24"/>
        <v>0</v>
      </c>
      <c r="E126" s="5">
        <f t="shared" si="39"/>
        <v>0</v>
      </c>
      <c r="F126" s="16" t="str">
        <f t="shared" si="40"/>
        <v/>
      </c>
      <c r="G126" s="17"/>
      <c r="I126" s="7" t="str">
        <f>Kategorie!B124</f>
        <v>.</v>
      </c>
      <c r="J126" s="48">
        <f t="shared" si="38"/>
        <v>0</v>
      </c>
      <c r="K126" s="49">
        <f>Miesiace!D124</f>
        <v>0</v>
      </c>
      <c r="L126" s="50">
        <f>Miesiace!K124</f>
        <v>0</v>
      </c>
      <c r="M126" s="50">
        <f>Miesiace!R124</f>
        <v>0</v>
      </c>
      <c r="N126" s="50">
        <f>Miesiace!Y124</f>
        <v>0</v>
      </c>
      <c r="O126" s="50">
        <f>Miesiace!AF124</f>
        <v>0</v>
      </c>
      <c r="P126" s="50">
        <f>Miesiace!AM124</f>
        <v>0</v>
      </c>
      <c r="Q126" s="50">
        <f>Miesiace!AT124</f>
        <v>0</v>
      </c>
      <c r="R126" s="50">
        <f>Miesiace!BA124</f>
        <v>0</v>
      </c>
      <c r="S126" s="50">
        <f>Miesiace!BH124</f>
        <v>0</v>
      </c>
      <c r="T126" s="50">
        <f>Miesiace!BO124</f>
        <v>0</v>
      </c>
      <c r="U126" s="50">
        <f>Miesiace!BV124</f>
        <v>0</v>
      </c>
      <c r="V126" s="50">
        <f>Miesiace!CC124</f>
        <v>0</v>
      </c>
    </row>
    <row r="127" spans="2:22" outlineLevel="1">
      <c r="B127" s="58" t="s">
        <v>2</v>
      </c>
      <c r="C127"/>
      <c r="D127"/>
      <c r="E127"/>
      <c r="F127"/>
      <c r="G127"/>
      <c r="I127" s="18" t="s">
        <v>2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2:22">
      <c r="B128" s="62" t="str">
        <f>Kategorie!B126</f>
        <v>Edukacja oraz rozwój</v>
      </c>
      <c r="C128" s="28">
        <f>Miesiace!C126+Miesiace!J126+Miesiace!Q126+Miesiace!X126+Miesiace!AE126+Miesiace!AL126+Miesiace!AS126+Miesiace!AZ126+Miesiace!BG126+Miesiace!BN126+Miesiace!BU126+Miesiace!CB126+Miesiace!C126</f>
        <v>0</v>
      </c>
      <c r="D128" s="29">
        <f t="shared" ref="D128" si="41">(SUM(K128:V128))</f>
        <v>0</v>
      </c>
      <c r="E128" s="34">
        <f>C128-D128</f>
        <v>0</v>
      </c>
      <c r="F128" s="31" t="str">
        <f>IFERROR(D128/C128,"")</f>
        <v/>
      </c>
      <c r="G128" s="34"/>
      <c r="I128" s="43" t="str">
        <f>Kategorie!B126</f>
        <v>Edukacja oraz rozwój</v>
      </c>
      <c r="J128" s="30">
        <f t="shared" ref="J128:J138" si="42">(SUM(K128:V128)/$J$1)</f>
        <v>0</v>
      </c>
      <c r="K128" s="30">
        <f>Miesiace!D126</f>
        <v>0</v>
      </c>
      <c r="L128" s="30">
        <f>Miesiace!K126</f>
        <v>0</v>
      </c>
      <c r="M128" s="30">
        <f>Miesiace!R126</f>
        <v>0</v>
      </c>
      <c r="N128" s="30">
        <f>Miesiace!Y126</f>
        <v>0</v>
      </c>
      <c r="O128" s="30">
        <f>Miesiace!AF126</f>
        <v>0</v>
      </c>
      <c r="P128" s="30">
        <f>Miesiace!AM126</f>
        <v>0</v>
      </c>
      <c r="Q128" s="30">
        <f>Miesiace!AT126</f>
        <v>0</v>
      </c>
      <c r="R128" s="30">
        <f>Miesiace!BA126</f>
        <v>0</v>
      </c>
      <c r="S128" s="30">
        <f>Miesiace!BH126</f>
        <v>0</v>
      </c>
      <c r="T128" s="30">
        <f>Miesiace!BO126</f>
        <v>0</v>
      </c>
      <c r="U128" s="30">
        <f>Miesiace!BV126</f>
        <v>0</v>
      </c>
      <c r="V128" s="30">
        <f>Miesiace!CC126</f>
        <v>0</v>
      </c>
    </row>
    <row r="129" spans="2:22" outlineLevel="1">
      <c r="B129" s="61" t="str">
        <f>Kategorie!B127</f>
        <v xml:space="preserve">czasopisma branżowe </v>
      </c>
      <c r="C129" s="11">
        <f>Miesiace!C127+Miesiace!J127+Miesiace!Q127+Miesiace!X127+Miesiace!AE127+Miesiace!AL127+Miesiace!AS127+Miesiace!AZ127+Miesiace!BG127+Miesiace!BN127+Miesiace!BU127+Miesiace!CB127+Miesiace!C127</f>
        <v>0</v>
      </c>
      <c r="D129" s="51">
        <f t="shared" si="24"/>
        <v>0</v>
      </c>
      <c r="E129" s="5">
        <f t="shared" ref="E129:E138" si="43">C129-D129</f>
        <v>0</v>
      </c>
      <c r="F129" s="6" t="str">
        <f t="shared" ref="F129:F138" si="44">IFERROR(D129/C129,"")</f>
        <v/>
      </c>
      <c r="G129" s="8"/>
      <c r="I129" s="7" t="str">
        <f>Kategorie!B127</f>
        <v xml:space="preserve">czasopisma branżowe </v>
      </c>
      <c r="J129" s="48">
        <f t="shared" si="42"/>
        <v>0</v>
      </c>
      <c r="K129" s="49">
        <f>Miesiace!D127</f>
        <v>0</v>
      </c>
      <c r="L129" s="50">
        <f>Miesiace!K127</f>
        <v>0</v>
      </c>
      <c r="M129" s="50">
        <f>Miesiace!R127</f>
        <v>0</v>
      </c>
      <c r="N129" s="50">
        <f>Miesiace!Y127</f>
        <v>0</v>
      </c>
      <c r="O129" s="50">
        <f>Miesiace!AF127</f>
        <v>0</v>
      </c>
      <c r="P129" s="50">
        <f>Miesiace!AM127</f>
        <v>0</v>
      </c>
      <c r="Q129" s="50">
        <f>Miesiace!AT127</f>
        <v>0</v>
      </c>
      <c r="R129" s="50">
        <f>Miesiace!BA127</f>
        <v>0</v>
      </c>
      <c r="S129" s="50">
        <f>Miesiace!BH127</f>
        <v>0</v>
      </c>
      <c r="T129" s="50">
        <f>Miesiace!BO127</f>
        <v>0</v>
      </c>
      <c r="U129" s="50">
        <f>Miesiace!BV127</f>
        <v>0</v>
      </c>
      <c r="V129" s="50">
        <f>Miesiace!CC127</f>
        <v>0</v>
      </c>
    </row>
    <row r="130" spans="2:22" outlineLevel="1">
      <c r="B130" s="61" t="str">
        <f>Kategorie!B128</f>
        <v>ksiązki i e-booki</v>
      </c>
      <c r="C130" s="11">
        <f>Miesiace!C128+Miesiace!J128+Miesiace!Q128+Miesiace!X128+Miesiace!AE128+Miesiace!AL128+Miesiace!AS128+Miesiace!AZ128+Miesiace!BG128+Miesiace!BN128+Miesiace!BU128+Miesiace!CB128+Miesiace!C128</f>
        <v>0</v>
      </c>
      <c r="D130" s="51">
        <f t="shared" si="24"/>
        <v>0</v>
      </c>
      <c r="E130" s="5">
        <f t="shared" si="43"/>
        <v>0</v>
      </c>
      <c r="F130" s="6" t="str">
        <f t="shared" si="44"/>
        <v/>
      </c>
      <c r="G130" s="8"/>
      <c r="I130" s="7" t="str">
        <f>Kategorie!B128</f>
        <v>ksiązki i e-booki</v>
      </c>
      <c r="J130" s="48">
        <f t="shared" si="42"/>
        <v>0</v>
      </c>
      <c r="K130" s="49">
        <f>Miesiace!D128</f>
        <v>0</v>
      </c>
      <c r="L130" s="50">
        <f>Miesiace!K128</f>
        <v>0</v>
      </c>
      <c r="M130" s="50">
        <f>Miesiace!R128</f>
        <v>0</v>
      </c>
      <c r="N130" s="50">
        <f>Miesiace!Y128</f>
        <v>0</v>
      </c>
      <c r="O130" s="50">
        <f>Miesiace!AF128</f>
        <v>0</v>
      </c>
      <c r="P130" s="50">
        <f>Miesiace!AM128</f>
        <v>0</v>
      </c>
      <c r="Q130" s="50">
        <f>Miesiace!AT128</f>
        <v>0</v>
      </c>
      <c r="R130" s="50">
        <f>Miesiace!BA128</f>
        <v>0</v>
      </c>
      <c r="S130" s="50">
        <f>Miesiace!BH128</f>
        <v>0</v>
      </c>
      <c r="T130" s="50">
        <f>Miesiace!BO128</f>
        <v>0</v>
      </c>
      <c r="U130" s="50">
        <f>Miesiace!BV128</f>
        <v>0</v>
      </c>
      <c r="V130" s="50">
        <f>Miesiace!CC128</f>
        <v>0</v>
      </c>
    </row>
    <row r="131" spans="2:22" outlineLevel="1">
      <c r="B131" s="61" t="str">
        <f>Kategorie!B129</f>
        <v>szkolenia</v>
      </c>
      <c r="C131" s="11">
        <f>Miesiace!C129+Miesiace!J129+Miesiace!Q129+Miesiace!X129+Miesiace!AE129+Miesiace!AL129+Miesiace!AS129+Miesiace!AZ129+Miesiace!BG129+Miesiace!BN129+Miesiace!BU129+Miesiace!CB129+Miesiace!C129</f>
        <v>0</v>
      </c>
      <c r="D131" s="51">
        <f t="shared" si="24"/>
        <v>0</v>
      </c>
      <c r="E131" s="5">
        <f t="shared" si="43"/>
        <v>0</v>
      </c>
      <c r="F131" s="6" t="str">
        <f t="shared" si="44"/>
        <v/>
      </c>
      <c r="G131" s="8"/>
      <c r="I131" s="7" t="str">
        <f>Kategorie!B129</f>
        <v>szkolenia</v>
      </c>
      <c r="J131" s="48">
        <f t="shared" si="42"/>
        <v>0</v>
      </c>
      <c r="K131" s="49">
        <f>Miesiace!D129</f>
        <v>0</v>
      </c>
      <c r="L131" s="50">
        <f>Miesiace!K129</f>
        <v>0</v>
      </c>
      <c r="M131" s="50">
        <f>Miesiace!R129</f>
        <v>0</v>
      </c>
      <c r="N131" s="50">
        <f>Miesiace!Y129</f>
        <v>0</v>
      </c>
      <c r="O131" s="50">
        <f>Miesiace!AF129</f>
        <v>0</v>
      </c>
      <c r="P131" s="50">
        <f>Miesiace!AM129</f>
        <v>0</v>
      </c>
      <c r="Q131" s="50">
        <f>Miesiace!AT129</f>
        <v>0</v>
      </c>
      <c r="R131" s="50">
        <f>Miesiace!BA129</f>
        <v>0</v>
      </c>
      <c r="S131" s="50">
        <f>Miesiace!BH129</f>
        <v>0</v>
      </c>
      <c r="T131" s="50">
        <f>Miesiace!BO129</f>
        <v>0</v>
      </c>
      <c r="U131" s="50">
        <f>Miesiace!BV129</f>
        <v>0</v>
      </c>
      <c r="V131" s="50">
        <f>Miesiace!CC129</f>
        <v>0</v>
      </c>
    </row>
    <row r="132" spans="2:22" outlineLevel="1">
      <c r="B132" s="61" t="str">
        <f>Kategorie!B130</f>
        <v>bilety na targi, konferencje, kongresy itp.</v>
      </c>
      <c r="C132" s="11">
        <f>Miesiace!C130+Miesiace!J130+Miesiace!Q130+Miesiace!X130+Miesiace!AE130+Miesiace!AL130+Miesiace!AS130+Miesiace!AZ130+Miesiace!BG130+Miesiace!BN130+Miesiace!BU130+Miesiace!CB130+Miesiace!C130</f>
        <v>0</v>
      </c>
      <c r="D132" s="51">
        <f t="shared" si="24"/>
        <v>0</v>
      </c>
      <c r="E132" s="5">
        <f t="shared" si="43"/>
        <v>0</v>
      </c>
      <c r="F132" s="6" t="str">
        <f t="shared" si="44"/>
        <v/>
      </c>
      <c r="G132" s="8"/>
      <c r="I132" s="7" t="str">
        <f>Kategorie!B130</f>
        <v>bilety na targi, konferencje, kongresy itp.</v>
      </c>
      <c r="J132" s="48">
        <f t="shared" si="42"/>
        <v>0</v>
      </c>
      <c r="K132" s="49">
        <f>Miesiace!D130</f>
        <v>0</v>
      </c>
      <c r="L132" s="50">
        <f>Miesiace!K130</f>
        <v>0</v>
      </c>
      <c r="M132" s="50">
        <f>Miesiace!R130</f>
        <v>0</v>
      </c>
      <c r="N132" s="50">
        <f>Miesiace!Y130</f>
        <v>0</v>
      </c>
      <c r="O132" s="50">
        <f>Miesiace!AF130</f>
        <v>0</v>
      </c>
      <c r="P132" s="50">
        <f>Miesiace!AM130</f>
        <v>0</v>
      </c>
      <c r="Q132" s="50">
        <f>Miesiace!AT130</f>
        <v>0</v>
      </c>
      <c r="R132" s="50">
        <f>Miesiace!BA130</f>
        <v>0</v>
      </c>
      <c r="S132" s="50">
        <f>Miesiace!BH130</f>
        <v>0</v>
      </c>
      <c r="T132" s="50">
        <f>Miesiace!BO130</f>
        <v>0</v>
      </c>
      <c r="U132" s="50">
        <f>Miesiace!BV130</f>
        <v>0</v>
      </c>
      <c r="V132" s="50">
        <f>Miesiace!CC130</f>
        <v>0</v>
      </c>
    </row>
    <row r="133" spans="2:22" outlineLevel="1">
      <c r="B133" s="61" t="str">
        <f>Kategorie!B131</f>
        <v xml:space="preserve">koszty dojazdu, noclegu i wyżywienia związane z wyjazdami </v>
      </c>
      <c r="C133" s="11">
        <f>Miesiace!C131+Miesiace!J131+Miesiace!Q131+Miesiace!X131+Miesiace!AE131+Miesiace!AL131+Miesiace!AS131+Miesiace!AZ131+Miesiace!BG131+Miesiace!BN131+Miesiace!BU131+Miesiace!CB131+Miesiace!C131</f>
        <v>0</v>
      </c>
      <c r="D133" s="51">
        <f t="shared" si="24"/>
        <v>0</v>
      </c>
      <c r="E133" s="5">
        <f t="shared" si="43"/>
        <v>0</v>
      </c>
      <c r="F133" s="6" t="str">
        <f t="shared" si="44"/>
        <v/>
      </c>
      <c r="G133" s="8"/>
      <c r="I133" s="7" t="str">
        <f>Kategorie!B131</f>
        <v xml:space="preserve">koszty dojazdu, noclegu i wyżywienia związane z wyjazdami </v>
      </c>
      <c r="J133" s="48">
        <f t="shared" si="42"/>
        <v>0</v>
      </c>
      <c r="K133" s="49">
        <f>Miesiace!D131</f>
        <v>0</v>
      </c>
      <c r="L133" s="50">
        <f>Miesiace!K131</f>
        <v>0</v>
      </c>
      <c r="M133" s="50">
        <f>Miesiace!R131</f>
        <v>0</v>
      </c>
      <c r="N133" s="50">
        <f>Miesiace!Y131</f>
        <v>0</v>
      </c>
      <c r="O133" s="50">
        <f>Miesiace!AF131</f>
        <v>0</v>
      </c>
      <c r="P133" s="50">
        <f>Miesiace!AM131</f>
        <v>0</v>
      </c>
      <c r="Q133" s="50">
        <f>Miesiace!AT131</f>
        <v>0</v>
      </c>
      <c r="R133" s="50">
        <f>Miesiace!BA131</f>
        <v>0</v>
      </c>
      <c r="S133" s="50">
        <f>Miesiace!BH131</f>
        <v>0</v>
      </c>
      <c r="T133" s="50">
        <f>Miesiace!BO131</f>
        <v>0</v>
      </c>
      <c r="U133" s="50">
        <f>Miesiace!BV131</f>
        <v>0</v>
      </c>
      <c r="V133" s="50">
        <f>Miesiace!CC131</f>
        <v>0</v>
      </c>
    </row>
    <row r="134" spans="2:22" outlineLevel="1">
      <c r="B134" s="61" t="str">
        <f>Kategorie!B132</f>
        <v>inne</v>
      </c>
      <c r="C134" s="11">
        <f>Miesiace!C132+Miesiace!J132+Miesiace!Q132+Miesiace!X132+Miesiace!AE132+Miesiace!AL132+Miesiace!AS132+Miesiace!AZ132+Miesiace!BG132+Miesiace!BN132+Miesiace!BU132+Miesiace!CB132+Miesiace!C132</f>
        <v>0</v>
      </c>
      <c r="D134" s="51">
        <f t="shared" si="24"/>
        <v>0</v>
      </c>
      <c r="E134" s="5">
        <f t="shared" si="43"/>
        <v>0</v>
      </c>
      <c r="F134" s="6" t="str">
        <f t="shared" si="44"/>
        <v/>
      </c>
      <c r="G134" s="8"/>
      <c r="I134" s="7" t="str">
        <f>Kategorie!B132</f>
        <v>inne</v>
      </c>
      <c r="J134" s="48">
        <f t="shared" si="42"/>
        <v>0</v>
      </c>
      <c r="K134" s="49">
        <f>Miesiace!D132</f>
        <v>0</v>
      </c>
      <c r="L134" s="50">
        <f>Miesiace!K132</f>
        <v>0</v>
      </c>
      <c r="M134" s="50">
        <f>Miesiace!R132</f>
        <v>0</v>
      </c>
      <c r="N134" s="50">
        <f>Miesiace!Y132</f>
        <v>0</v>
      </c>
      <c r="O134" s="50">
        <f>Miesiace!AF132</f>
        <v>0</v>
      </c>
      <c r="P134" s="50">
        <f>Miesiace!AM132</f>
        <v>0</v>
      </c>
      <c r="Q134" s="50">
        <f>Miesiace!AT132</f>
        <v>0</v>
      </c>
      <c r="R134" s="50">
        <f>Miesiace!BA132</f>
        <v>0</v>
      </c>
      <c r="S134" s="50">
        <f>Miesiace!BH132</f>
        <v>0</v>
      </c>
      <c r="T134" s="50">
        <f>Miesiace!BO132</f>
        <v>0</v>
      </c>
      <c r="U134" s="50">
        <f>Miesiace!BV132</f>
        <v>0</v>
      </c>
      <c r="V134" s="50">
        <f>Miesiace!CC132</f>
        <v>0</v>
      </c>
    </row>
    <row r="135" spans="2:22" outlineLevel="1">
      <c r="B135" s="61" t="str">
        <f>Kategorie!B133</f>
        <v>.</v>
      </c>
      <c r="C135" s="11">
        <f>Miesiace!C133+Miesiace!J133+Miesiace!Q133+Miesiace!X133+Miesiace!AE133+Miesiace!AL133+Miesiace!AS133+Miesiace!AZ133+Miesiace!BG133+Miesiace!BN133+Miesiace!BU133+Miesiace!CB133+Miesiace!C133</f>
        <v>0</v>
      </c>
      <c r="D135" s="51">
        <f t="shared" si="24"/>
        <v>0</v>
      </c>
      <c r="E135" s="5">
        <f t="shared" si="43"/>
        <v>0</v>
      </c>
      <c r="F135" s="16" t="str">
        <f t="shared" si="44"/>
        <v/>
      </c>
      <c r="G135" s="17"/>
      <c r="I135" s="7" t="str">
        <f>Kategorie!B133</f>
        <v>.</v>
      </c>
      <c r="J135" s="48">
        <f t="shared" si="42"/>
        <v>0</v>
      </c>
      <c r="K135" s="49">
        <f>Miesiace!D133</f>
        <v>0</v>
      </c>
      <c r="L135" s="50">
        <f>Miesiace!K133</f>
        <v>0</v>
      </c>
      <c r="M135" s="50">
        <f>Miesiace!R133</f>
        <v>0</v>
      </c>
      <c r="N135" s="50">
        <f>Miesiace!Y133</f>
        <v>0</v>
      </c>
      <c r="O135" s="50">
        <f>Miesiace!AF133</f>
        <v>0</v>
      </c>
      <c r="P135" s="50">
        <f>Miesiace!AM133</f>
        <v>0</v>
      </c>
      <c r="Q135" s="50">
        <f>Miesiace!AT133</f>
        <v>0</v>
      </c>
      <c r="R135" s="50">
        <f>Miesiace!BA133</f>
        <v>0</v>
      </c>
      <c r="S135" s="50">
        <f>Miesiace!BH133</f>
        <v>0</v>
      </c>
      <c r="T135" s="50">
        <f>Miesiace!BO133</f>
        <v>0</v>
      </c>
      <c r="U135" s="50">
        <f>Miesiace!BV133</f>
        <v>0</v>
      </c>
      <c r="V135" s="50">
        <f>Miesiace!CC133</f>
        <v>0</v>
      </c>
    </row>
    <row r="136" spans="2:22" outlineLevel="1">
      <c r="B136" s="61" t="str">
        <f>Kategorie!B134</f>
        <v>.</v>
      </c>
      <c r="C136" s="11">
        <f>Miesiace!C134+Miesiace!J134+Miesiace!Q134+Miesiace!X134+Miesiace!AE134+Miesiace!AL134+Miesiace!AS134+Miesiace!AZ134+Miesiace!BG134+Miesiace!BN134+Miesiace!BU134+Miesiace!CB134+Miesiace!C134</f>
        <v>0</v>
      </c>
      <c r="D136" s="51">
        <f t="shared" ref="D136:D138" si="45">(SUM(K136:V136))</f>
        <v>0</v>
      </c>
      <c r="E136" s="5">
        <f t="shared" si="43"/>
        <v>0</v>
      </c>
      <c r="F136" s="16" t="str">
        <f t="shared" si="44"/>
        <v/>
      </c>
      <c r="G136" s="17"/>
      <c r="I136" s="7" t="str">
        <f>Kategorie!B134</f>
        <v>.</v>
      </c>
      <c r="J136" s="48">
        <f t="shared" si="42"/>
        <v>0</v>
      </c>
      <c r="K136" s="49">
        <f>Miesiace!D134</f>
        <v>0</v>
      </c>
      <c r="L136" s="50">
        <f>Miesiace!K134</f>
        <v>0</v>
      </c>
      <c r="M136" s="50">
        <f>Miesiace!R134</f>
        <v>0</v>
      </c>
      <c r="N136" s="50">
        <f>Miesiace!Y134</f>
        <v>0</v>
      </c>
      <c r="O136" s="50">
        <f>Miesiace!AF134</f>
        <v>0</v>
      </c>
      <c r="P136" s="50">
        <f>Miesiace!AM134</f>
        <v>0</v>
      </c>
      <c r="Q136" s="50">
        <f>Miesiace!AT134</f>
        <v>0</v>
      </c>
      <c r="R136" s="50">
        <f>Miesiace!BA134</f>
        <v>0</v>
      </c>
      <c r="S136" s="50">
        <f>Miesiace!BH134</f>
        <v>0</v>
      </c>
      <c r="T136" s="50">
        <f>Miesiace!BO134</f>
        <v>0</v>
      </c>
      <c r="U136" s="50">
        <f>Miesiace!BV134</f>
        <v>0</v>
      </c>
      <c r="V136" s="50">
        <f>Miesiace!CC134</f>
        <v>0</v>
      </c>
    </row>
    <row r="137" spans="2:22" outlineLevel="1">
      <c r="B137" s="61" t="str">
        <f>Kategorie!B135</f>
        <v>.</v>
      </c>
      <c r="C137" s="11">
        <f>Miesiace!C135+Miesiace!J135+Miesiace!Q135+Miesiace!X135+Miesiace!AE135+Miesiace!AL135+Miesiace!AS135+Miesiace!AZ135+Miesiace!BG135+Miesiace!BN135+Miesiace!BU135+Miesiace!CB135+Miesiace!C135</f>
        <v>0</v>
      </c>
      <c r="D137" s="51">
        <f t="shared" si="45"/>
        <v>0</v>
      </c>
      <c r="E137" s="5">
        <f t="shared" si="43"/>
        <v>0</v>
      </c>
      <c r="F137" s="16" t="str">
        <f t="shared" si="44"/>
        <v/>
      </c>
      <c r="G137" s="17"/>
      <c r="I137" s="7" t="str">
        <f>Kategorie!B135</f>
        <v>.</v>
      </c>
      <c r="J137" s="48">
        <f t="shared" si="42"/>
        <v>0</v>
      </c>
      <c r="K137" s="49">
        <f>Miesiace!D135</f>
        <v>0</v>
      </c>
      <c r="L137" s="50">
        <f>Miesiace!K135</f>
        <v>0</v>
      </c>
      <c r="M137" s="50">
        <f>Miesiace!R135</f>
        <v>0</v>
      </c>
      <c r="N137" s="50">
        <f>Miesiace!Y135</f>
        <v>0</v>
      </c>
      <c r="O137" s="50">
        <f>Miesiace!AF135</f>
        <v>0</v>
      </c>
      <c r="P137" s="50">
        <f>Miesiace!AM135</f>
        <v>0</v>
      </c>
      <c r="Q137" s="50">
        <f>Miesiace!AT135</f>
        <v>0</v>
      </c>
      <c r="R137" s="50">
        <f>Miesiace!BA135</f>
        <v>0</v>
      </c>
      <c r="S137" s="50">
        <f>Miesiace!BH135</f>
        <v>0</v>
      </c>
      <c r="T137" s="50">
        <f>Miesiace!BO135</f>
        <v>0</v>
      </c>
      <c r="U137" s="50">
        <f>Miesiace!BV135</f>
        <v>0</v>
      </c>
      <c r="V137" s="50">
        <f>Miesiace!CC135</f>
        <v>0</v>
      </c>
    </row>
    <row r="138" spans="2:22" outlineLevel="1">
      <c r="B138" s="61" t="str">
        <f>Kategorie!B136</f>
        <v>.</v>
      </c>
      <c r="C138" s="11">
        <f>Miesiace!C136+Miesiace!J136+Miesiace!Q136+Miesiace!X136+Miesiace!AE136+Miesiace!AL136+Miesiace!AS136+Miesiace!AZ136+Miesiace!BG136+Miesiace!BN136+Miesiace!BU136+Miesiace!CB136+Miesiace!C136</f>
        <v>0</v>
      </c>
      <c r="D138" s="51">
        <f t="shared" si="45"/>
        <v>0</v>
      </c>
      <c r="E138" s="5">
        <f t="shared" si="43"/>
        <v>0</v>
      </c>
      <c r="F138" s="16" t="str">
        <f t="shared" si="44"/>
        <v/>
      </c>
      <c r="G138" s="17"/>
      <c r="I138" s="7" t="str">
        <f>Kategorie!B136</f>
        <v>.</v>
      </c>
      <c r="J138" s="48">
        <f t="shared" si="42"/>
        <v>0</v>
      </c>
      <c r="K138" s="49">
        <f>Miesiace!D136</f>
        <v>0</v>
      </c>
      <c r="L138" s="50">
        <f>Miesiace!K136</f>
        <v>0</v>
      </c>
      <c r="M138" s="50">
        <f>Miesiace!R136</f>
        <v>0</v>
      </c>
      <c r="N138" s="50">
        <f>Miesiace!Y136</f>
        <v>0</v>
      </c>
      <c r="O138" s="50">
        <f>Miesiace!AF136</f>
        <v>0</v>
      </c>
      <c r="P138" s="50">
        <f>Miesiace!AM136</f>
        <v>0</v>
      </c>
      <c r="Q138" s="50">
        <f>Miesiace!AT136</f>
        <v>0</v>
      </c>
      <c r="R138" s="50">
        <f>Miesiace!BA136</f>
        <v>0</v>
      </c>
      <c r="S138" s="50">
        <f>Miesiace!BH136</f>
        <v>0</v>
      </c>
      <c r="T138" s="50">
        <f>Miesiace!BO136</f>
        <v>0</v>
      </c>
      <c r="U138" s="50">
        <f>Miesiace!BV136</f>
        <v>0</v>
      </c>
      <c r="V138" s="50">
        <f>Miesiace!CC136</f>
        <v>0</v>
      </c>
    </row>
    <row r="139" spans="2:22" outlineLevel="1">
      <c r="B139" s="58" t="s">
        <v>2</v>
      </c>
      <c r="C139"/>
      <c r="D139"/>
      <c r="E139"/>
      <c r="F139"/>
      <c r="G139"/>
      <c r="I139" s="18" t="s">
        <v>2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2:22">
      <c r="B140" s="62" t="str">
        <f>Kategorie!B138</f>
        <v>Usługi zewnętrznych firm</v>
      </c>
      <c r="C140" s="28">
        <f>Miesiace!C138+Miesiace!J138+Miesiace!Q138+Miesiace!X138+Miesiace!AE138+Miesiace!AL138+Miesiace!AS138+Miesiace!AZ138+Miesiace!BG138+Miesiace!BN138+Miesiace!BU138+Miesiace!CB138+Miesiace!C138</f>
        <v>0</v>
      </c>
      <c r="D140" s="29">
        <f>(SUM(K140:V140))</f>
        <v>0</v>
      </c>
      <c r="E140" s="34">
        <f>C140-D140</f>
        <v>0</v>
      </c>
      <c r="F140" s="31" t="str">
        <f>IFERROR(D140/C140,"")</f>
        <v/>
      </c>
      <c r="G140" s="34"/>
      <c r="I140" s="43" t="str">
        <f>Kategorie!B138</f>
        <v>Usługi zewnętrznych firm</v>
      </c>
      <c r="J140" s="30">
        <f t="shared" ref="J140:J150" si="46">(SUM(K140:V140)/$J$1)</f>
        <v>0</v>
      </c>
      <c r="K140" s="30">
        <f>Miesiace!D138</f>
        <v>0</v>
      </c>
      <c r="L140" s="30">
        <f>Miesiace!K138</f>
        <v>0</v>
      </c>
      <c r="M140" s="30">
        <f>Miesiace!R138</f>
        <v>0</v>
      </c>
      <c r="N140" s="30">
        <f>Miesiace!Y138</f>
        <v>0</v>
      </c>
      <c r="O140" s="30">
        <f>Miesiace!AF138</f>
        <v>0</v>
      </c>
      <c r="P140" s="30">
        <f>Miesiace!AM138</f>
        <v>0</v>
      </c>
      <c r="Q140" s="30">
        <f>Miesiace!AT138</f>
        <v>0</v>
      </c>
      <c r="R140" s="30">
        <f>Miesiace!BA138</f>
        <v>0</v>
      </c>
      <c r="S140" s="30">
        <f>Miesiace!BH138</f>
        <v>0</v>
      </c>
      <c r="T140" s="30">
        <f>Miesiace!BO138</f>
        <v>0</v>
      </c>
      <c r="U140" s="30">
        <f>Miesiace!BV138</f>
        <v>0</v>
      </c>
      <c r="V140" s="30">
        <f>Miesiace!CC138</f>
        <v>0</v>
      </c>
    </row>
    <row r="141" spans="2:22" outlineLevel="1">
      <c r="B141" s="61" t="str">
        <f>Kategorie!B139</f>
        <v xml:space="preserve">księgowość </v>
      </c>
      <c r="C141" s="11">
        <f>Miesiace!C139+Miesiace!J139+Miesiace!Q139+Miesiace!X139+Miesiace!AE139+Miesiace!AL139+Miesiace!AS139+Miesiace!AZ139+Miesiace!BG139+Miesiace!BN139+Miesiace!BU139+Miesiace!CB139+Miesiace!C139</f>
        <v>0</v>
      </c>
      <c r="D141" s="51">
        <f t="shared" ref="D141:D150" si="47">(SUM(K141:V141))</f>
        <v>0</v>
      </c>
      <c r="E141" s="5">
        <f t="shared" ref="E141:E150" si="48">C141-D141</f>
        <v>0</v>
      </c>
      <c r="F141" s="6" t="str">
        <f t="shared" ref="F141:F150" si="49">IFERROR(D141/C141,"")</f>
        <v/>
      </c>
      <c r="G141" s="8"/>
      <c r="I141" s="7" t="str">
        <f>Kategorie!B139</f>
        <v xml:space="preserve">księgowość </v>
      </c>
      <c r="J141" s="48">
        <f t="shared" si="46"/>
        <v>0</v>
      </c>
      <c r="K141" s="49">
        <f>Miesiace!D139</f>
        <v>0</v>
      </c>
      <c r="L141" s="50">
        <f>Miesiace!K139</f>
        <v>0</v>
      </c>
      <c r="M141" s="50">
        <f>Miesiace!R139</f>
        <v>0</v>
      </c>
      <c r="N141" s="50">
        <f>Miesiace!Y139</f>
        <v>0</v>
      </c>
      <c r="O141" s="50">
        <f>Miesiace!AF139</f>
        <v>0</v>
      </c>
      <c r="P141" s="50">
        <f>Miesiace!AM139</f>
        <v>0</v>
      </c>
      <c r="Q141" s="50">
        <f>Miesiace!AT139</f>
        <v>0</v>
      </c>
      <c r="R141" s="50">
        <f>Miesiace!BA139</f>
        <v>0</v>
      </c>
      <c r="S141" s="50">
        <f>Miesiace!BH139</f>
        <v>0</v>
      </c>
      <c r="T141" s="50">
        <f>Miesiace!BO139</f>
        <v>0</v>
      </c>
      <c r="U141" s="50">
        <f>Miesiace!BV139</f>
        <v>0</v>
      </c>
      <c r="V141" s="50">
        <f>Miesiace!CC139</f>
        <v>0</v>
      </c>
    </row>
    <row r="142" spans="2:22" outlineLevel="1">
      <c r="B142" s="61" t="str">
        <f>Kategorie!B140</f>
        <v xml:space="preserve">obsługa BHP </v>
      </c>
      <c r="C142" s="11">
        <f>Miesiace!C140+Miesiace!J140+Miesiace!Q140+Miesiace!X140+Miesiace!AE140+Miesiace!AL140+Miesiace!AS140+Miesiace!AZ140+Miesiace!BG140+Miesiace!BN140+Miesiace!BU140+Miesiace!CB140+Miesiace!C140</f>
        <v>0</v>
      </c>
      <c r="D142" s="51">
        <f t="shared" si="47"/>
        <v>0</v>
      </c>
      <c r="E142" s="5">
        <f t="shared" si="48"/>
        <v>0</v>
      </c>
      <c r="F142" s="6" t="str">
        <f t="shared" si="49"/>
        <v/>
      </c>
      <c r="G142" s="8"/>
      <c r="I142" s="7" t="str">
        <f>Kategorie!B140</f>
        <v xml:space="preserve">obsługa BHP </v>
      </c>
      <c r="J142" s="48">
        <f t="shared" si="46"/>
        <v>0</v>
      </c>
      <c r="K142" s="49">
        <f>Miesiace!D140</f>
        <v>0</v>
      </c>
      <c r="L142" s="50">
        <f>Miesiace!K140</f>
        <v>0</v>
      </c>
      <c r="M142" s="50">
        <f>Miesiace!R140</f>
        <v>0</v>
      </c>
      <c r="N142" s="50">
        <f>Miesiace!Y140</f>
        <v>0</v>
      </c>
      <c r="O142" s="50">
        <f>Miesiace!AF140</f>
        <v>0</v>
      </c>
      <c r="P142" s="50">
        <f>Miesiace!AM140</f>
        <v>0</v>
      </c>
      <c r="Q142" s="50">
        <f>Miesiace!AT140</f>
        <v>0</v>
      </c>
      <c r="R142" s="50">
        <f>Miesiace!BA140</f>
        <v>0</v>
      </c>
      <c r="S142" s="50">
        <f>Miesiace!BH140</f>
        <v>0</v>
      </c>
      <c r="T142" s="50">
        <f>Miesiace!BO140</f>
        <v>0</v>
      </c>
      <c r="U142" s="50">
        <f>Miesiace!BV140</f>
        <v>0</v>
      </c>
      <c r="V142" s="50">
        <f>Miesiace!CC140</f>
        <v>0</v>
      </c>
    </row>
    <row r="143" spans="2:22" outlineLevel="1">
      <c r="B143" s="61" t="str">
        <f>Kategorie!B141</f>
        <v>porady prawne</v>
      </c>
      <c r="C143" s="11">
        <f>Miesiace!C141+Miesiace!J141+Miesiace!Q141+Miesiace!X141+Miesiace!AE141+Miesiace!AL141+Miesiace!AS141+Miesiace!AZ141+Miesiace!BG141+Miesiace!BN141+Miesiace!BU141+Miesiace!CB141+Miesiace!C141</f>
        <v>0</v>
      </c>
      <c r="D143" s="51">
        <f>(SUM(K143:V143))</f>
        <v>0</v>
      </c>
      <c r="E143" s="5">
        <f t="shared" si="48"/>
        <v>0</v>
      </c>
      <c r="F143" s="6" t="str">
        <f t="shared" si="49"/>
        <v/>
      </c>
      <c r="G143" s="8"/>
      <c r="I143" s="7" t="str">
        <f>Kategorie!B141</f>
        <v>porady prawne</v>
      </c>
      <c r="J143" s="48">
        <f t="shared" si="46"/>
        <v>0</v>
      </c>
      <c r="K143" s="49">
        <f>Miesiace!D141</f>
        <v>0</v>
      </c>
      <c r="L143" s="50">
        <f>Miesiace!K141</f>
        <v>0</v>
      </c>
      <c r="M143" s="50">
        <f>Miesiace!R141</f>
        <v>0</v>
      </c>
      <c r="N143" s="50">
        <f>Miesiace!Y141</f>
        <v>0</v>
      </c>
      <c r="O143" s="50">
        <f>Miesiace!AF141</f>
        <v>0</v>
      </c>
      <c r="P143" s="50">
        <f>Miesiace!AM141</f>
        <v>0</v>
      </c>
      <c r="Q143" s="50">
        <f>Miesiace!AT141</f>
        <v>0</v>
      </c>
      <c r="R143" s="50">
        <f>Miesiace!BA141</f>
        <v>0</v>
      </c>
      <c r="S143" s="50">
        <f>Miesiace!BH141</f>
        <v>0</v>
      </c>
      <c r="T143" s="50">
        <f>Miesiace!BO141</f>
        <v>0</v>
      </c>
      <c r="U143" s="50">
        <f>Miesiace!BV141</f>
        <v>0</v>
      </c>
      <c r="V143" s="50">
        <f>Miesiace!CC141</f>
        <v>0</v>
      </c>
    </row>
    <row r="144" spans="2:22" outlineLevel="1">
      <c r="B144" s="61" t="str">
        <f>Kategorie!B142</f>
        <v xml:space="preserve">pomoc informatyczna </v>
      </c>
      <c r="C144" s="11">
        <f>Miesiace!C142+Miesiace!J142+Miesiace!Q142+Miesiace!X142+Miesiace!AE142+Miesiace!AL142+Miesiace!AS142+Miesiace!AZ142+Miesiace!BG142+Miesiace!BN142+Miesiace!BU142+Miesiace!CB142+Miesiace!C142</f>
        <v>0</v>
      </c>
      <c r="D144" s="51">
        <f t="shared" si="47"/>
        <v>0</v>
      </c>
      <c r="E144" s="5">
        <f t="shared" si="48"/>
        <v>0</v>
      </c>
      <c r="F144" s="6" t="str">
        <f t="shared" si="49"/>
        <v/>
      </c>
      <c r="G144" s="8"/>
      <c r="I144" s="7" t="str">
        <f>Kategorie!B142</f>
        <v xml:space="preserve">pomoc informatyczna </v>
      </c>
      <c r="J144" s="48">
        <f t="shared" si="46"/>
        <v>0</v>
      </c>
      <c r="K144" s="49">
        <f>Miesiace!D142</f>
        <v>0</v>
      </c>
      <c r="L144" s="50">
        <f>Miesiace!K142</f>
        <v>0</v>
      </c>
      <c r="M144" s="50">
        <f>Miesiace!R142</f>
        <v>0</v>
      </c>
      <c r="N144" s="50">
        <f>Miesiace!Y142</f>
        <v>0</v>
      </c>
      <c r="O144" s="50">
        <f>Miesiace!AF142</f>
        <v>0</v>
      </c>
      <c r="P144" s="50">
        <f>Miesiace!AM142</f>
        <v>0</v>
      </c>
      <c r="Q144" s="50">
        <f>Miesiace!AT142</f>
        <v>0</v>
      </c>
      <c r="R144" s="50">
        <f>Miesiace!BA142</f>
        <v>0</v>
      </c>
      <c r="S144" s="50">
        <f>Miesiace!BH142</f>
        <v>0</v>
      </c>
      <c r="T144" s="50">
        <f>Miesiace!BO142</f>
        <v>0</v>
      </c>
      <c r="U144" s="50">
        <f>Miesiace!BV142</f>
        <v>0</v>
      </c>
      <c r="V144" s="50">
        <f>Miesiace!CC142</f>
        <v>0</v>
      </c>
    </row>
    <row r="145" spans="2:22" outlineLevel="1">
      <c r="B145" s="61" t="str">
        <f>Kategorie!B143</f>
        <v xml:space="preserve">usługi marketingowe  </v>
      </c>
      <c r="C145" s="11">
        <f>Miesiace!C143+Miesiace!J143+Miesiace!Q143+Miesiace!X143+Miesiace!AE143+Miesiace!AL143+Miesiace!AS143+Miesiace!AZ143+Miesiace!BG143+Miesiace!BN143+Miesiace!BU143+Miesiace!CB143+Miesiace!C143</f>
        <v>0</v>
      </c>
      <c r="D145" s="51">
        <f t="shared" si="47"/>
        <v>0</v>
      </c>
      <c r="E145" s="5">
        <f t="shared" si="48"/>
        <v>0</v>
      </c>
      <c r="F145" s="6" t="str">
        <f t="shared" si="49"/>
        <v/>
      </c>
      <c r="G145" s="8"/>
      <c r="I145" s="7" t="str">
        <f>Kategorie!B143</f>
        <v xml:space="preserve">usługi marketingowe  </v>
      </c>
      <c r="J145" s="48">
        <f t="shared" si="46"/>
        <v>0</v>
      </c>
      <c r="K145" s="49">
        <f>Miesiace!D143</f>
        <v>0</v>
      </c>
      <c r="L145" s="50">
        <f>Miesiace!K143</f>
        <v>0</v>
      </c>
      <c r="M145" s="50">
        <f>Miesiace!R143</f>
        <v>0</v>
      </c>
      <c r="N145" s="50">
        <f>Miesiace!Y143</f>
        <v>0</v>
      </c>
      <c r="O145" s="50">
        <f>Miesiace!AF143</f>
        <v>0</v>
      </c>
      <c r="P145" s="50">
        <f>Miesiace!AM143</f>
        <v>0</v>
      </c>
      <c r="Q145" s="50">
        <f>Miesiace!AT143</f>
        <v>0</v>
      </c>
      <c r="R145" s="50">
        <f>Miesiace!BA143</f>
        <v>0</v>
      </c>
      <c r="S145" s="50">
        <f>Miesiace!BH143</f>
        <v>0</v>
      </c>
      <c r="T145" s="50">
        <f>Miesiace!BO143</f>
        <v>0</v>
      </c>
      <c r="U145" s="50">
        <f>Miesiace!BV143</f>
        <v>0</v>
      </c>
      <c r="V145" s="50">
        <f>Miesiace!CC143</f>
        <v>0</v>
      </c>
    </row>
    <row r="146" spans="2:22" outlineLevel="1">
      <c r="B146" s="61" t="str">
        <f>Kategorie!B144</f>
        <v xml:space="preserve">firma sprzątająca </v>
      </c>
      <c r="C146" s="11">
        <f>Miesiace!C144+Miesiace!J144+Miesiace!Q144+Miesiace!X144+Miesiace!AE144+Miesiace!AL144+Miesiace!AS144+Miesiace!AZ144+Miesiace!BG144+Miesiace!BN144+Miesiace!BU144+Miesiace!CB144+Miesiace!C144</f>
        <v>0</v>
      </c>
      <c r="D146" s="51">
        <f t="shared" si="47"/>
        <v>0</v>
      </c>
      <c r="E146" s="5">
        <f t="shared" si="48"/>
        <v>0</v>
      </c>
      <c r="F146" s="6" t="str">
        <f t="shared" si="49"/>
        <v/>
      </c>
      <c r="G146" s="8"/>
      <c r="I146" s="7" t="str">
        <f>Kategorie!B144</f>
        <v xml:space="preserve">firma sprzątająca </v>
      </c>
      <c r="J146" s="48">
        <f t="shared" si="46"/>
        <v>0</v>
      </c>
      <c r="K146" s="49">
        <f>Miesiace!D144</f>
        <v>0</v>
      </c>
      <c r="L146" s="50">
        <f>Miesiace!K144</f>
        <v>0</v>
      </c>
      <c r="M146" s="50">
        <f>Miesiace!R144</f>
        <v>0</v>
      </c>
      <c r="N146" s="50">
        <f>Miesiace!Y144</f>
        <v>0</v>
      </c>
      <c r="O146" s="50">
        <f>Miesiace!AF144</f>
        <v>0</v>
      </c>
      <c r="P146" s="50">
        <f>Miesiace!AM144</f>
        <v>0</v>
      </c>
      <c r="Q146" s="50">
        <f>Miesiace!AT144</f>
        <v>0</v>
      </c>
      <c r="R146" s="50">
        <f>Miesiace!BA144</f>
        <v>0</v>
      </c>
      <c r="S146" s="50">
        <f>Miesiace!BH144</f>
        <v>0</v>
      </c>
      <c r="T146" s="50">
        <f>Miesiace!BO144</f>
        <v>0</v>
      </c>
      <c r="U146" s="50">
        <f>Miesiace!BV144</f>
        <v>0</v>
      </c>
      <c r="V146" s="50">
        <f>Miesiace!CC144</f>
        <v>0</v>
      </c>
    </row>
    <row r="147" spans="2:22" outlineLevel="1">
      <c r="B147" s="61" t="str">
        <f>Kategorie!B145</f>
        <v>inne</v>
      </c>
      <c r="C147" s="11">
        <f>Miesiace!C145+Miesiace!J145+Miesiace!Q145+Miesiace!X145+Miesiace!AE145+Miesiace!AL145+Miesiace!AS145+Miesiace!AZ145+Miesiace!BG145+Miesiace!BN145+Miesiace!BU145+Miesiace!CB145+Miesiace!C145</f>
        <v>0</v>
      </c>
      <c r="D147" s="51">
        <f t="shared" si="47"/>
        <v>0</v>
      </c>
      <c r="E147" s="5">
        <f t="shared" si="48"/>
        <v>0</v>
      </c>
      <c r="F147" s="6" t="str">
        <f t="shared" si="49"/>
        <v/>
      </c>
      <c r="G147" s="8"/>
      <c r="I147" s="7" t="str">
        <f>Kategorie!B145</f>
        <v>inne</v>
      </c>
      <c r="J147" s="48">
        <f t="shared" si="46"/>
        <v>0</v>
      </c>
      <c r="K147" s="49">
        <f>Miesiace!D145</f>
        <v>0</v>
      </c>
      <c r="L147" s="50">
        <f>Miesiace!K145</f>
        <v>0</v>
      </c>
      <c r="M147" s="50">
        <f>Miesiace!R145</f>
        <v>0</v>
      </c>
      <c r="N147" s="50">
        <f>Miesiace!Y145</f>
        <v>0</v>
      </c>
      <c r="O147" s="50">
        <f>Miesiace!AF145</f>
        <v>0</v>
      </c>
      <c r="P147" s="50">
        <f>Miesiace!AM145</f>
        <v>0</v>
      </c>
      <c r="Q147" s="50">
        <f>Miesiace!AT145</f>
        <v>0</v>
      </c>
      <c r="R147" s="50">
        <f>Miesiace!BA145</f>
        <v>0</v>
      </c>
      <c r="S147" s="50">
        <f>Miesiace!BH145</f>
        <v>0</v>
      </c>
      <c r="T147" s="50">
        <f>Miesiace!BO145</f>
        <v>0</v>
      </c>
      <c r="U147" s="50">
        <f>Miesiace!BV145</f>
        <v>0</v>
      </c>
      <c r="V147" s="50">
        <f>Miesiace!CC145</f>
        <v>0</v>
      </c>
    </row>
    <row r="148" spans="2:22" outlineLevel="1">
      <c r="B148" s="61" t="str">
        <f>Kategorie!B146</f>
        <v>.</v>
      </c>
      <c r="C148" s="11">
        <f>Miesiace!C146+Miesiace!J146+Miesiace!Q146+Miesiace!X146+Miesiace!AE146+Miesiace!AL146+Miesiace!AS146+Miesiace!AZ146+Miesiace!BG146+Miesiace!BN146+Miesiace!BU146+Miesiace!CB146+Miesiace!C146</f>
        <v>0</v>
      </c>
      <c r="D148" s="51">
        <f t="shared" si="47"/>
        <v>0</v>
      </c>
      <c r="E148" s="5">
        <f t="shared" si="48"/>
        <v>0</v>
      </c>
      <c r="F148" s="6" t="str">
        <f t="shared" si="49"/>
        <v/>
      </c>
      <c r="G148" s="8"/>
      <c r="I148" s="7" t="str">
        <f>Kategorie!B146</f>
        <v>.</v>
      </c>
      <c r="J148" s="48">
        <f t="shared" si="46"/>
        <v>0</v>
      </c>
      <c r="K148" s="49">
        <f>Miesiace!D146</f>
        <v>0</v>
      </c>
      <c r="L148" s="50">
        <f>Miesiace!K146</f>
        <v>0</v>
      </c>
      <c r="M148" s="50">
        <f>Miesiace!R146</f>
        <v>0</v>
      </c>
      <c r="N148" s="50">
        <f>Miesiace!Y146</f>
        <v>0</v>
      </c>
      <c r="O148" s="50">
        <f>Miesiace!AF146</f>
        <v>0</v>
      </c>
      <c r="P148" s="50">
        <f>Miesiace!AM146</f>
        <v>0</v>
      </c>
      <c r="Q148" s="50">
        <f>Miesiace!AT146</f>
        <v>0</v>
      </c>
      <c r="R148" s="50">
        <f>Miesiace!BA146</f>
        <v>0</v>
      </c>
      <c r="S148" s="50">
        <f>Miesiace!BH146</f>
        <v>0</v>
      </c>
      <c r="T148" s="50">
        <f>Miesiace!BO146</f>
        <v>0</v>
      </c>
      <c r="U148" s="50">
        <f>Miesiace!BV146</f>
        <v>0</v>
      </c>
      <c r="V148" s="50">
        <f>Miesiace!CC146</f>
        <v>0</v>
      </c>
    </row>
    <row r="149" spans="2:22" outlineLevel="1">
      <c r="B149" s="61" t="str">
        <f>Kategorie!B147</f>
        <v>.</v>
      </c>
      <c r="C149" s="11">
        <f>Miesiace!C147+Miesiace!J147+Miesiace!Q147+Miesiace!X147+Miesiace!AE147+Miesiace!AL147+Miesiace!AS147+Miesiace!AZ147+Miesiace!BG147+Miesiace!BN147+Miesiace!BU147+Miesiace!CB147+Miesiace!C147</f>
        <v>0</v>
      </c>
      <c r="D149" s="51">
        <f t="shared" si="47"/>
        <v>0</v>
      </c>
      <c r="E149" s="5">
        <f t="shared" si="48"/>
        <v>0</v>
      </c>
      <c r="F149" s="16" t="str">
        <f t="shared" si="49"/>
        <v/>
      </c>
      <c r="G149" s="17"/>
      <c r="I149" s="7" t="str">
        <f>Kategorie!B147</f>
        <v>.</v>
      </c>
      <c r="J149" s="48">
        <f t="shared" si="46"/>
        <v>0</v>
      </c>
      <c r="K149" s="49">
        <f>Miesiace!D147</f>
        <v>0</v>
      </c>
      <c r="L149" s="50">
        <f>Miesiace!K147</f>
        <v>0</v>
      </c>
      <c r="M149" s="50">
        <f>Miesiace!R147</f>
        <v>0</v>
      </c>
      <c r="N149" s="50">
        <f>Miesiace!Y147</f>
        <v>0</v>
      </c>
      <c r="O149" s="50">
        <f>Miesiace!AF147</f>
        <v>0</v>
      </c>
      <c r="P149" s="50">
        <f>Miesiace!AM147</f>
        <v>0</v>
      </c>
      <c r="Q149" s="50">
        <f>Miesiace!AT147</f>
        <v>0</v>
      </c>
      <c r="R149" s="50">
        <f>Miesiace!BA147</f>
        <v>0</v>
      </c>
      <c r="S149" s="50">
        <f>Miesiace!BH147</f>
        <v>0</v>
      </c>
      <c r="T149" s="50">
        <f>Miesiace!BO147</f>
        <v>0</v>
      </c>
      <c r="U149" s="50">
        <f>Miesiace!BV147</f>
        <v>0</v>
      </c>
      <c r="V149" s="50">
        <f>Miesiace!CC147</f>
        <v>0</v>
      </c>
    </row>
    <row r="150" spans="2:22" outlineLevel="1">
      <c r="B150" s="61" t="str">
        <f>Kategorie!B148</f>
        <v>.</v>
      </c>
      <c r="C150" s="11">
        <f>Miesiace!C148+Miesiace!J148+Miesiace!Q148+Miesiace!X148+Miesiace!AE148+Miesiace!AL148+Miesiace!AS148+Miesiace!AZ148+Miesiace!BG148+Miesiace!BN148+Miesiace!BU148+Miesiace!CB148+Miesiace!C148</f>
        <v>0</v>
      </c>
      <c r="D150" s="51">
        <f t="shared" si="47"/>
        <v>0</v>
      </c>
      <c r="E150" s="5">
        <f t="shared" si="48"/>
        <v>0</v>
      </c>
      <c r="F150" s="16" t="str">
        <f t="shared" si="49"/>
        <v/>
      </c>
      <c r="G150" s="17"/>
      <c r="I150" s="7" t="str">
        <f>Kategorie!B148</f>
        <v>.</v>
      </c>
      <c r="J150" s="48">
        <f t="shared" si="46"/>
        <v>0</v>
      </c>
      <c r="K150" s="49">
        <f>Miesiace!D148</f>
        <v>0</v>
      </c>
      <c r="L150" s="50">
        <f>Miesiace!K148</f>
        <v>0</v>
      </c>
      <c r="M150" s="50">
        <f>Miesiace!R148</f>
        <v>0</v>
      </c>
      <c r="N150" s="50">
        <f>Miesiace!Y148</f>
        <v>0</v>
      </c>
      <c r="O150" s="50">
        <f>Miesiace!AF148</f>
        <v>0</v>
      </c>
      <c r="P150" s="50">
        <f>Miesiace!AM148</f>
        <v>0</v>
      </c>
      <c r="Q150" s="50">
        <f>Miesiace!AT148</f>
        <v>0</v>
      </c>
      <c r="R150" s="50">
        <f>Miesiace!BA148</f>
        <v>0</v>
      </c>
      <c r="S150" s="50">
        <f>Miesiace!BH148</f>
        <v>0</v>
      </c>
      <c r="T150" s="50">
        <f>Miesiace!BO148</f>
        <v>0</v>
      </c>
      <c r="U150" s="50">
        <f>Miesiace!BV148</f>
        <v>0</v>
      </c>
      <c r="V150" s="50">
        <f>Miesiace!CC148</f>
        <v>0</v>
      </c>
    </row>
    <row r="151" spans="2:22" outlineLevel="1">
      <c r="B151" s="60"/>
      <c r="C151"/>
      <c r="D151"/>
      <c r="E151"/>
      <c r="F151"/>
      <c r="G151"/>
      <c r="I151" s="14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2:22">
      <c r="B152" s="62" t="str">
        <f>Kategorie!B150</f>
        <v>Ubezpieczenia</v>
      </c>
      <c r="C152" s="28">
        <f>Miesiace!C150+Miesiace!J150+Miesiace!Q150+Miesiace!X150+Miesiace!AE150+Miesiace!AL150+Miesiace!AS150+Miesiace!AZ150+Miesiace!BG150+Miesiace!BN150+Miesiace!BU150+Miesiace!CB150+Miesiace!C150</f>
        <v>0</v>
      </c>
      <c r="D152" s="29">
        <f>(SUM(K152:V152))</f>
        <v>0</v>
      </c>
      <c r="E152" s="34">
        <f>C152-D152</f>
        <v>0</v>
      </c>
      <c r="F152" s="31" t="str">
        <f>IFERROR(D152/C152,"")</f>
        <v/>
      </c>
      <c r="G152" s="34"/>
      <c r="I152" s="43" t="str">
        <f>Kategorie!B150</f>
        <v>Ubezpieczenia</v>
      </c>
      <c r="J152" s="30">
        <f t="shared" ref="J152:J162" si="50">(SUM(K152:V152)/$J$1)</f>
        <v>0</v>
      </c>
      <c r="K152" s="30">
        <f>Miesiace!D150</f>
        <v>0</v>
      </c>
      <c r="L152" s="30">
        <f>Miesiace!K150</f>
        <v>0</v>
      </c>
      <c r="M152" s="30">
        <f>Miesiace!R150</f>
        <v>0</v>
      </c>
      <c r="N152" s="30">
        <f>Miesiace!Y150</f>
        <v>0</v>
      </c>
      <c r="O152" s="30">
        <f>Miesiace!AF150</f>
        <v>0</v>
      </c>
      <c r="P152" s="30">
        <f>Miesiace!AM150</f>
        <v>0</v>
      </c>
      <c r="Q152" s="30">
        <f>Miesiace!AT150</f>
        <v>0</v>
      </c>
      <c r="R152" s="30">
        <f>Miesiace!BA150</f>
        <v>0</v>
      </c>
      <c r="S152" s="30">
        <f>Miesiace!BH150</f>
        <v>0</v>
      </c>
      <c r="T152" s="30">
        <f>Miesiace!BO150</f>
        <v>0</v>
      </c>
      <c r="U152" s="30">
        <f>Miesiace!BV150</f>
        <v>0</v>
      </c>
      <c r="V152" s="30">
        <f>Miesiace!CC150</f>
        <v>0</v>
      </c>
    </row>
    <row r="153" spans="2:22" outlineLevel="1">
      <c r="B153" s="61" t="str">
        <f>Kategorie!B151</f>
        <v>ubezpieczenie lokalu</v>
      </c>
      <c r="C153" s="11">
        <f>Miesiace!C151+Miesiace!J151+Miesiace!Q151+Miesiace!X151+Miesiace!AE151+Miesiace!AL151+Miesiace!AS151+Miesiace!AZ151+Miesiace!BG151+Miesiace!BN151+Miesiace!BU151+Miesiace!CB151+Miesiace!C151</f>
        <v>0</v>
      </c>
      <c r="D153" s="51">
        <f t="shared" ref="D153:D162" si="51">(SUM(K153:V153))</f>
        <v>0</v>
      </c>
      <c r="E153" s="5">
        <f t="shared" ref="E153:E162" si="52">C153-D153</f>
        <v>0</v>
      </c>
      <c r="F153" s="6" t="str">
        <f t="shared" ref="F153:F162" si="53">IFERROR(D153/C153,"")</f>
        <v/>
      </c>
      <c r="G153" s="8"/>
      <c r="I153" s="7" t="str">
        <f>Kategorie!B151</f>
        <v>ubezpieczenie lokalu</v>
      </c>
      <c r="J153" s="48">
        <f t="shared" si="50"/>
        <v>0</v>
      </c>
      <c r="K153" s="49">
        <f>Miesiace!D151</f>
        <v>0</v>
      </c>
      <c r="L153" s="50">
        <f>Miesiace!K151</f>
        <v>0</v>
      </c>
      <c r="M153" s="50">
        <f>Miesiace!R151</f>
        <v>0</v>
      </c>
      <c r="N153" s="50">
        <f>Miesiace!Y151</f>
        <v>0</v>
      </c>
      <c r="O153" s="50">
        <f>Miesiace!AF151</f>
        <v>0</v>
      </c>
      <c r="P153" s="50">
        <f>Miesiace!AM151</f>
        <v>0</v>
      </c>
      <c r="Q153" s="50">
        <f>Miesiace!AT151</f>
        <v>0</v>
      </c>
      <c r="R153" s="50">
        <f>Miesiace!BA151</f>
        <v>0</v>
      </c>
      <c r="S153" s="50">
        <f>Miesiace!BH151</f>
        <v>0</v>
      </c>
      <c r="T153" s="50">
        <f>Miesiace!BO151</f>
        <v>0</v>
      </c>
      <c r="U153" s="50">
        <f>Miesiace!BV151</f>
        <v>0</v>
      </c>
      <c r="V153" s="50">
        <f>Miesiace!CC151</f>
        <v>0</v>
      </c>
    </row>
    <row r="154" spans="2:22" outlineLevel="1">
      <c r="B154" s="61" t="str">
        <f>Kategorie!B152</f>
        <v xml:space="preserve">ubezpieczenie sprzętu </v>
      </c>
      <c r="C154" s="11">
        <f>Miesiace!C152+Miesiace!J152+Miesiace!Q152+Miesiace!X152+Miesiace!AE152+Miesiace!AL152+Miesiace!AS152+Miesiace!AZ152+Miesiace!BG152+Miesiace!BN152+Miesiace!BU152+Miesiace!CB152+Miesiace!C152</f>
        <v>0</v>
      </c>
      <c r="D154" s="51">
        <f t="shared" si="51"/>
        <v>0</v>
      </c>
      <c r="E154" s="5">
        <f t="shared" si="52"/>
        <v>0</v>
      </c>
      <c r="F154" s="6" t="str">
        <f t="shared" si="53"/>
        <v/>
      </c>
      <c r="G154" s="8"/>
      <c r="I154" s="7" t="str">
        <f>Kategorie!B152</f>
        <v xml:space="preserve">ubezpieczenie sprzętu </v>
      </c>
      <c r="J154" s="48">
        <f t="shared" si="50"/>
        <v>0</v>
      </c>
      <c r="K154" s="49">
        <f>Miesiace!D152</f>
        <v>0</v>
      </c>
      <c r="L154" s="50">
        <f>Miesiace!K152</f>
        <v>0</v>
      </c>
      <c r="M154" s="50">
        <f>Miesiace!R152</f>
        <v>0</v>
      </c>
      <c r="N154" s="50">
        <f>Miesiace!Y152</f>
        <v>0</v>
      </c>
      <c r="O154" s="50">
        <f>Miesiace!AF152</f>
        <v>0</v>
      </c>
      <c r="P154" s="50">
        <f>Miesiace!AM152</f>
        <v>0</v>
      </c>
      <c r="Q154" s="50">
        <f>Miesiace!AT152</f>
        <v>0</v>
      </c>
      <c r="R154" s="50">
        <f>Miesiace!BA152</f>
        <v>0</v>
      </c>
      <c r="S154" s="50">
        <f>Miesiace!BH152</f>
        <v>0</v>
      </c>
      <c r="T154" s="50">
        <f>Miesiace!BO152</f>
        <v>0</v>
      </c>
      <c r="U154" s="50">
        <f>Miesiace!BV152</f>
        <v>0</v>
      </c>
      <c r="V154" s="50">
        <f>Miesiace!CC152</f>
        <v>0</v>
      </c>
    </row>
    <row r="155" spans="2:22" outlineLevel="1">
      <c r="B155" s="61" t="str">
        <f>Kategorie!B153</f>
        <v xml:space="preserve">OC właściciela </v>
      </c>
      <c r="C155" s="11">
        <f>Miesiace!C153+Miesiace!J153+Miesiace!Q153+Miesiace!X153+Miesiace!AE153+Miesiace!AL153+Miesiace!AS153+Miesiace!AZ153+Miesiace!BG153+Miesiace!BN153+Miesiace!BU153+Miesiace!CB153+Miesiace!C153</f>
        <v>0</v>
      </c>
      <c r="D155" s="51">
        <f t="shared" si="51"/>
        <v>0</v>
      </c>
      <c r="E155" s="5">
        <f t="shared" si="52"/>
        <v>0</v>
      </c>
      <c r="F155" s="6" t="str">
        <f t="shared" si="53"/>
        <v/>
      </c>
      <c r="G155" s="8"/>
      <c r="I155" s="7" t="str">
        <f>Kategorie!B153</f>
        <v xml:space="preserve">OC właściciela </v>
      </c>
      <c r="J155" s="48">
        <f t="shared" si="50"/>
        <v>0</v>
      </c>
      <c r="K155" s="49">
        <f>Miesiace!D153</f>
        <v>0</v>
      </c>
      <c r="L155" s="50">
        <f>Miesiace!K153</f>
        <v>0</v>
      </c>
      <c r="M155" s="50">
        <f>Miesiace!R153</f>
        <v>0</v>
      </c>
      <c r="N155" s="50">
        <f>Miesiace!Y153</f>
        <v>0</v>
      </c>
      <c r="O155" s="50">
        <f>Miesiace!AF153</f>
        <v>0</v>
      </c>
      <c r="P155" s="50">
        <f>Miesiace!AM153</f>
        <v>0</v>
      </c>
      <c r="Q155" s="50">
        <f>Miesiace!AT153</f>
        <v>0</v>
      </c>
      <c r="R155" s="50">
        <f>Miesiace!BA153</f>
        <v>0</v>
      </c>
      <c r="S155" s="50">
        <f>Miesiace!BH153</f>
        <v>0</v>
      </c>
      <c r="T155" s="50">
        <f>Miesiace!BO153</f>
        <v>0</v>
      </c>
      <c r="U155" s="50">
        <f>Miesiace!BV153</f>
        <v>0</v>
      </c>
      <c r="V155" s="50">
        <f>Miesiace!CC153</f>
        <v>0</v>
      </c>
    </row>
    <row r="156" spans="2:22" outlineLevel="1">
      <c r="B156" s="61" t="str">
        <f>Kategorie!B154</f>
        <v xml:space="preserve">OC pracowników </v>
      </c>
      <c r="C156" s="11">
        <f>Miesiace!C154+Miesiace!J154+Miesiace!Q154+Miesiace!X154+Miesiace!AE154+Miesiace!AL154+Miesiace!AS154+Miesiace!AZ154+Miesiace!BG154+Miesiace!BN154+Miesiace!BU154+Miesiace!CB154+Miesiace!C154</f>
        <v>0</v>
      </c>
      <c r="D156" s="51">
        <f t="shared" si="51"/>
        <v>0</v>
      </c>
      <c r="E156" s="5">
        <f t="shared" si="52"/>
        <v>0</v>
      </c>
      <c r="F156" s="6" t="str">
        <f t="shared" si="53"/>
        <v/>
      </c>
      <c r="G156" s="8"/>
      <c r="I156" s="7" t="str">
        <f>Kategorie!B154</f>
        <v xml:space="preserve">OC pracowników </v>
      </c>
      <c r="J156" s="48">
        <f t="shared" si="50"/>
        <v>0</v>
      </c>
      <c r="K156" s="49">
        <f>Miesiace!D154</f>
        <v>0</v>
      </c>
      <c r="L156" s="50">
        <f>Miesiace!K154</f>
        <v>0</v>
      </c>
      <c r="M156" s="50">
        <f>Miesiace!R154</f>
        <v>0</v>
      </c>
      <c r="N156" s="50">
        <f>Miesiace!Y154</f>
        <v>0</v>
      </c>
      <c r="O156" s="50">
        <f>Miesiace!AF154</f>
        <v>0</v>
      </c>
      <c r="P156" s="50">
        <f>Miesiace!AM154</f>
        <v>0</v>
      </c>
      <c r="Q156" s="50">
        <f>Miesiace!AT154</f>
        <v>0</v>
      </c>
      <c r="R156" s="50">
        <f>Miesiace!BA154</f>
        <v>0</v>
      </c>
      <c r="S156" s="50">
        <f>Miesiace!BH154</f>
        <v>0</v>
      </c>
      <c r="T156" s="50">
        <f>Miesiace!BO154</f>
        <v>0</v>
      </c>
      <c r="U156" s="50">
        <f>Miesiace!BV154</f>
        <v>0</v>
      </c>
      <c r="V156" s="50">
        <f>Miesiace!CC154</f>
        <v>0</v>
      </c>
    </row>
    <row r="157" spans="2:22" outlineLevel="1">
      <c r="B157" s="61" t="str">
        <f>Kategorie!B155</f>
        <v xml:space="preserve">ubezpieczenie auta (jeśli posiadasz auto firmowe) </v>
      </c>
      <c r="C157" s="11">
        <f>Miesiace!C155+Miesiace!J155+Miesiace!Q155+Miesiace!X155+Miesiace!AE155+Miesiace!AL155+Miesiace!AS155+Miesiace!AZ155+Miesiace!BG155+Miesiace!BN155+Miesiace!BU155+Miesiace!CB155+Miesiace!C155</f>
        <v>0</v>
      </c>
      <c r="D157" s="51">
        <f t="shared" si="51"/>
        <v>0</v>
      </c>
      <c r="E157" s="5">
        <f t="shared" si="52"/>
        <v>0</v>
      </c>
      <c r="F157" s="6" t="str">
        <f t="shared" si="53"/>
        <v/>
      </c>
      <c r="G157" s="8"/>
      <c r="I157" s="7" t="str">
        <f>Kategorie!B155</f>
        <v xml:space="preserve">ubezpieczenie auta (jeśli posiadasz auto firmowe) </v>
      </c>
      <c r="J157" s="48">
        <f t="shared" si="50"/>
        <v>0</v>
      </c>
      <c r="K157" s="49">
        <f>Miesiace!D155</f>
        <v>0</v>
      </c>
      <c r="L157" s="50">
        <f>Miesiace!K155</f>
        <v>0</v>
      </c>
      <c r="M157" s="50">
        <f>Miesiace!R155</f>
        <v>0</v>
      </c>
      <c r="N157" s="50">
        <f>Miesiace!Y155</f>
        <v>0</v>
      </c>
      <c r="O157" s="50">
        <f>Miesiace!AF155</f>
        <v>0</v>
      </c>
      <c r="P157" s="50">
        <f>Miesiace!AM155</f>
        <v>0</v>
      </c>
      <c r="Q157" s="50">
        <f>Miesiace!AT155</f>
        <v>0</v>
      </c>
      <c r="R157" s="50">
        <f>Miesiace!BA155</f>
        <v>0</v>
      </c>
      <c r="S157" s="50">
        <f>Miesiace!BH155</f>
        <v>0</v>
      </c>
      <c r="T157" s="50">
        <f>Miesiace!BO155</f>
        <v>0</v>
      </c>
      <c r="U157" s="50">
        <f>Miesiace!BV155</f>
        <v>0</v>
      </c>
      <c r="V157" s="50">
        <f>Miesiace!CC155</f>
        <v>0</v>
      </c>
    </row>
    <row r="158" spans="2:22" outlineLevel="1">
      <c r="B158" s="61" t="str">
        <f>Kategorie!B156</f>
        <v>inne</v>
      </c>
      <c r="C158" s="11">
        <f>Miesiace!C156+Miesiace!J156+Miesiace!Q156+Miesiace!X156+Miesiace!AE156+Miesiace!AL156+Miesiace!AS156+Miesiace!AZ156+Miesiace!BG156+Miesiace!BN156+Miesiace!BU156+Miesiace!CB156+Miesiace!C156</f>
        <v>0</v>
      </c>
      <c r="D158" s="51">
        <f t="shared" si="51"/>
        <v>0</v>
      </c>
      <c r="E158" s="5">
        <f t="shared" si="52"/>
        <v>0</v>
      </c>
      <c r="F158" s="6" t="str">
        <f t="shared" si="53"/>
        <v/>
      </c>
      <c r="G158" s="8"/>
      <c r="I158" s="7" t="str">
        <f>Kategorie!B156</f>
        <v>inne</v>
      </c>
      <c r="J158" s="48">
        <f t="shared" si="50"/>
        <v>0</v>
      </c>
      <c r="K158" s="49">
        <f>Miesiace!D156</f>
        <v>0</v>
      </c>
      <c r="L158" s="50">
        <f>Miesiace!K156</f>
        <v>0</v>
      </c>
      <c r="M158" s="50">
        <f>Miesiace!R156</f>
        <v>0</v>
      </c>
      <c r="N158" s="50">
        <f>Miesiace!Y156</f>
        <v>0</v>
      </c>
      <c r="O158" s="50">
        <f>Miesiace!AF156</f>
        <v>0</v>
      </c>
      <c r="P158" s="50">
        <f>Miesiace!AM156</f>
        <v>0</v>
      </c>
      <c r="Q158" s="50">
        <f>Miesiace!AT156</f>
        <v>0</v>
      </c>
      <c r="R158" s="50">
        <f>Miesiace!BA156</f>
        <v>0</v>
      </c>
      <c r="S158" s="50">
        <f>Miesiace!BH156</f>
        <v>0</v>
      </c>
      <c r="T158" s="50">
        <f>Miesiace!BO156</f>
        <v>0</v>
      </c>
      <c r="U158" s="50">
        <f>Miesiace!BV156</f>
        <v>0</v>
      </c>
      <c r="V158" s="50">
        <f>Miesiace!CC156</f>
        <v>0</v>
      </c>
    </row>
    <row r="159" spans="2:22" outlineLevel="1">
      <c r="B159" s="61" t="str">
        <f>Kategorie!B157</f>
        <v>.</v>
      </c>
      <c r="C159" s="11">
        <f>Miesiace!C157+Miesiace!J157+Miesiace!Q157+Miesiace!X157+Miesiace!AE157+Miesiace!AL157+Miesiace!AS157+Miesiace!AZ157+Miesiace!BG157+Miesiace!BN157+Miesiace!BU157+Miesiace!CB157+Miesiace!C157</f>
        <v>0</v>
      </c>
      <c r="D159" s="51">
        <f t="shared" si="51"/>
        <v>0</v>
      </c>
      <c r="E159" s="5">
        <f t="shared" si="52"/>
        <v>0</v>
      </c>
      <c r="F159" s="6" t="str">
        <f t="shared" si="53"/>
        <v/>
      </c>
      <c r="G159" s="8"/>
      <c r="I159" s="7" t="str">
        <f>Kategorie!B157</f>
        <v>.</v>
      </c>
      <c r="J159" s="48">
        <f t="shared" si="50"/>
        <v>0</v>
      </c>
      <c r="K159" s="49">
        <f>Miesiace!D157</f>
        <v>0</v>
      </c>
      <c r="L159" s="50">
        <f>Miesiace!K157</f>
        <v>0</v>
      </c>
      <c r="M159" s="50">
        <f>Miesiace!R157</f>
        <v>0</v>
      </c>
      <c r="N159" s="50">
        <f>Miesiace!Y157</f>
        <v>0</v>
      </c>
      <c r="O159" s="50">
        <f>Miesiace!AF157</f>
        <v>0</v>
      </c>
      <c r="P159" s="50">
        <f>Miesiace!AM157</f>
        <v>0</v>
      </c>
      <c r="Q159" s="50">
        <f>Miesiace!AT157</f>
        <v>0</v>
      </c>
      <c r="R159" s="50">
        <f>Miesiace!BA157</f>
        <v>0</v>
      </c>
      <c r="S159" s="50">
        <f>Miesiace!BH157</f>
        <v>0</v>
      </c>
      <c r="T159" s="50">
        <f>Miesiace!BO157</f>
        <v>0</v>
      </c>
      <c r="U159" s="50">
        <f>Miesiace!BV157</f>
        <v>0</v>
      </c>
      <c r="V159" s="50">
        <f>Miesiace!CC157</f>
        <v>0</v>
      </c>
    </row>
    <row r="160" spans="2:22" outlineLevel="1">
      <c r="B160" s="61" t="str">
        <f>Kategorie!B158</f>
        <v>.</v>
      </c>
      <c r="C160" s="11">
        <f>Miesiace!C158+Miesiace!J158+Miesiace!Q158+Miesiace!X158+Miesiace!AE158+Miesiace!AL158+Miesiace!AS158+Miesiace!AZ158+Miesiace!BG158+Miesiace!BN158+Miesiace!BU158+Miesiace!CB158+Miesiace!C158</f>
        <v>0</v>
      </c>
      <c r="D160" s="51">
        <f t="shared" si="51"/>
        <v>0</v>
      </c>
      <c r="E160" s="5">
        <f t="shared" si="52"/>
        <v>0</v>
      </c>
      <c r="F160" s="6" t="str">
        <f t="shared" si="53"/>
        <v/>
      </c>
      <c r="G160" s="8"/>
      <c r="I160" s="7" t="str">
        <f>Kategorie!B158</f>
        <v>.</v>
      </c>
      <c r="J160" s="48">
        <f t="shared" si="50"/>
        <v>0</v>
      </c>
      <c r="K160" s="49">
        <f>Miesiace!D158</f>
        <v>0</v>
      </c>
      <c r="L160" s="50">
        <f>Miesiace!K158</f>
        <v>0</v>
      </c>
      <c r="M160" s="50">
        <f>Miesiace!R158</f>
        <v>0</v>
      </c>
      <c r="N160" s="50">
        <f>Miesiace!Y158</f>
        <v>0</v>
      </c>
      <c r="O160" s="50">
        <f>Miesiace!AF158</f>
        <v>0</v>
      </c>
      <c r="P160" s="50">
        <f>Miesiace!AM158</f>
        <v>0</v>
      </c>
      <c r="Q160" s="50">
        <f>Miesiace!AT158</f>
        <v>0</v>
      </c>
      <c r="R160" s="50">
        <f>Miesiace!BA158</f>
        <v>0</v>
      </c>
      <c r="S160" s="50">
        <f>Miesiace!BH158</f>
        <v>0</v>
      </c>
      <c r="T160" s="50">
        <f>Miesiace!BO158</f>
        <v>0</v>
      </c>
      <c r="U160" s="50">
        <f>Miesiace!BV158</f>
        <v>0</v>
      </c>
      <c r="V160" s="50">
        <f>Miesiace!CC158</f>
        <v>0</v>
      </c>
    </row>
    <row r="161" spans="2:22" outlineLevel="1">
      <c r="B161" s="61" t="str">
        <f>Kategorie!B159</f>
        <v>.</v>
      </c>
      <c r="C161" s="11">
        <f>Miesiace!C159+Miesiace!J159+Miesiace!Q159+Miesiace!X159+Miesiace!AE159+Miesiace!AL159+Miesiace!AS159+Miesiace!AZ159+Miesiace!BG159+Miesiace!BN159+Miesiace!BU159+Miesiace!CB159+Miesiace!C159</f>
        <v>0</v>
      </c>
      <c r="D161" s="51">
        <f t="shared" si="51"/>
        <v>0</v>
      </c>
      <c r="E161" s="5">
        <f t="shared" si="52"/>
        <v>0</v>
      </c>
      <c r="F161" s="16" t="str">
        <f t="shared" si="53"/>
        <v/>
      </c>
      <c r="G161" s="17"/>
      <c r="I161" s="7" t="str">
        <f>Kategorie!B159</f>
        <v>.</v>
      </c>
      <c r="J161" s="48">
        <f t="shared" si="50"/>
        <v>0</v>
      </c>
      <c r="K161" s="49">
        <f>Miesiace!D159</f>
        <v>0</v>
      </c>
      <c r="L161" s="50">
        <f>Miesiace!K159</f>
        <v>0</v>
      </c>
      <c r="M161" s="50">
        <f>Miesiace!R159</f>
        <v>0</v>
      </c>
      <c r="N161" s="50">
        <f>Miesiace!Y159</f>
        <v>0</v>
      </c>
      <c r="O161" s="50">
        <f>Miesiace!AF159</f>
        <v>0</v>
      </c>
      <c r="P161" s="50">
        <f>Miesiace!AM159</f>
        <v>0</v>
      </c>
      <c r="Q161" s="50">
        <f>Miesiace!AT159</f>
        <v>0</v>
      </c>
      <c r="R161" s="50">
        <f>Miesiace!BA159</f>
        <v>0</v>
      </c>
      <c r="S161" s="50">
        <f>Miesiace!BH159</f>
        <v>0</v>
      </c>
      <c r="T161" s="50">
        <f>Miesiace!BO159</f>
        <v>0</v>
      </c>
      <c r="U161" s="50">
        <f>Miesiace!BV159</f>
        <v>0</v>
      </c>
      <c r="V161" s="50">
        <f>Miesiace!CC159</f>
        <v>0</v>
      </c>
    </row>
    <row r="162" spans="2:22" outlineLevel="1">
      <c r="B162" s="61" t="str">
        <f>Kategorie!B160</f>
        <v>.</v>
      </c>
      <c r="C162" s="11">
        <f>Miesiace!C160+Miesiace!J160+Miesiace!Q160+Miesiace!X160+Miesiace!AE160+Miesiace!AL160+Miesiace!AS160+Miesiace!AZ160+Miesiace!BG160+Miesiace!BN160+Miesiace!BU160+Miesiace!CB160+Miesiace!C160</f>
        <v>0</v>
      </c>
      <c r="D162" s="51">
        <f t="shared" si="51"/>
        <v>0</v>
      </c>
      <c r="E162" s="5">
        <f t="shared" si="52"/>
        <v>0</v>
      </c>
      <c r="F162" s="16" t="str">
        <f t="shared" si="53"/>
        <v/>
      </c>
      <c r="G162" s="17"/>
      <c r="I162" s="7" t="str">
        <f>Kategorie!B160</f>
        <v>.</v>
      </c>
      <c r="J162" s="48">
        <f t="shared" si="50"/>
        <v>0</v>
      </c>
      <c r="K162" s="49">
        <f>Miesiace!D160</f>
        <v>0</v>
      </c>
      <c r="L162" s="50">
        <f>Miesiace!K160</f>
        <v>0</v>
      </c>
      <c r="M162" s="50">
        <f>Miesiace!R160</f>
        <v>0</v>
      </c>
      <c r="N162" s="50">
        <f>Miesiace!Y160</f>
        <v>0</v>
      </c>
      <c r="O162" s="50">
        <f>Miesiace!AF160</f>
        <v>0</v>
      </c>
      <c r="P162" s="50">
        <f>Miesiace!AM160</f>
        <v>0</v>
      </c>
      <c r="Q162" s="50">
        <f>Miesiace!AT160</f>
        <v>0</v>
      </c>
      <c r="R162" s="50">
        <f>Miesiace!BA160</f>
        <v>0</v>
      </c>
      <c r="S162" s="50">
        <f>Miesiace!BH160</f>
        <v>0</v>
      </c>
      <c r="T162" s="50">
        <f>Miesiace!BO160</f>
        <v>0</v>
      </c>
      <c r="U162" s="50">
        <f>Miesiace!BV160</f>
        <v>0</v>
      </c>
      <c r="V162" s="50">
        <f>Miesiace!CC160</f>
        <v>0</v>
      </c>
    </row>
    <row r="163" spans="2:22" outlineLevel="1">
      <c r="B163" s="60"/>
      <c r="C163"/>
      <c r="D163"/>
      <c r="E163"/>
      <c r="F163"/>
      <c r="G163"/>
      <c r="I163" s="14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2:22">
      <c r="B164" s="62" t="str">
        <f>Kategorie!B162</f>
        <v>Wynagrodzenia</v>
      </c>
      <c r="C164" s="28">
        <f>Miesiace!C162+Miesiace!J162+Miesiace!Q162+Miesiace!X162+Miesiace!AE162+Miesiace!AL162+Miesiace!AS162+Miesiace!AZ162+Miesiace!BG162+Miesiace!BN162+Miesiace!BU162+Miesiace!CB162+Miesiace!C162</f>
        <v>0</v>
      </c>
      <c r="D164" s="29">
        <f>(SUM(K164:V164))</f>
        <v>0</v>
      </c>
      <c r="E164" s="34">
        <f>C164-D164</f>
        <v>0</v>
      </c>
      <c r="F164" s="31" t="str">
        <f>IFERROR(D164/C164,"")</f>
        <v/>
      </c>
      <c r="G164" s="34"/>
      <c r="I164" s="43" t="str">
        <f>Kategorie!B162</f>
        <v>Wynagrodzenia</v>
      </c>
      <c r="J164" s="30">
        <f t="shared" ref="J164:J174" si="54">(SUM(K164:V164)/$J$1)</f>
        <v>0</v>
      </c>
      <c r="K164" s="30">
        <f>Miesiace!D162</f>
        <v>0</v>
      </c>
      <c r="L164" s="30">
        <f>Miesiace!K162</f>
        <v>0</v>
      </c>
      <c r="M164" s="30">
        <f>Miesiace!R162</f>
        <v>0</v>
      </c>
      <c r="N164" s="30">
        <f>Miesiace!Y162</f>
        <v>0</v>
      </c>
      <c r="O164" s="30">
        <f>Miesiace!AF162</f>
        <v>0</v>
      </c>
      <c r="P164" s="30">
        <f>Miesiace!AM162</f>
        <v>0</v>
      </c>
      <c r="Q164" s="30">
        <f>Miesiace!AT162</f>
        <v>0</v>
      </c>
      <c r="R164" s="30">
        <f>Miesiace!BA162</f>
        <v>0</v>
      </c>
      <c r="S164" s="30">
        <f>Miesiace!BH162</f>
        <v>0</v>
      </c>
      <c r="T164" s="30">
        <f>Miesiace!BO162</f>
        <v>0</v>
      </c>
      <c r="U164" s="30">
        <f>Miesiace!BV162</f>
        <v>0</v>
      </c>
      <c r="V164" s="30">
        <f>Miesiace!CC162</f>
        <v>0</v>
      </c>
    </row>
    <row r="165" spans="2:22" outlineLevel="1">
      <c r="B165" s="61" t="str">
        <f>Kategorie!B163</f>
        <v>wynagrodzenie własne</v>
      </c>
      <c r="C165" s="11">
        <f>Miesiace!C163+Miesiace!J163+Miesiace!Q163+Miesiace!X163+Miesiace!AE163+Miesiace!AL163+Miesiace!AS163+Miesiace!AZ163+Miesiace!BG163+Miesiace!BN163+Miesiace!BU163+Miesiace!CB163+Miesiace!C163</f>
        <v>0</v>
      </c>
      <c r="D165" s="51">
        <f t="shared" ref="D165:D174" si="55">(SUM(K165:V165))</f>
        <v>0</v>
      </c>
      <c r="E165" s="5">
        <f t="shared" ref="E165:E174" si="56">C165-D165</f>
        <v>0</v>
      </c>
      <c r="F165" s="6" t="str">
        <f t="shared" ref="F165:F174" si="57">IFERROR(D165/C165,"")</f>
        <v/>
      </c>
      <c r="G165" s="8"/>
      <c r="I165" s="7" t="str">
        <f>Kategorie!B163</f>
        <v>wynagrodzenie własne</v>
      </c>
      <c r="J165" s="48">
        <f t="shared" si="54"/>
        <v>0</v>
      </c>
      <c r="K165" s="49">
        <f>Miesiace!D163</f>
        <v>0</v>
      </c>
      <c r="L165" s="50">
        <f>Miesiace!K163</f>
        <v>0</v>
      </c>
      <c r="M165" s="50">
        <f>Miesiace!R163</f>
        <v>0</v>
      </c>
      <c r="N165" s="50">
        <f>Miesiace!Y163</f>
        <v>0</v>
      </c>
      <c r="O165" s="50">
        <f>Miesiace!AF163</f>
        <v>0</v>
      </c>
      <c r="P165" s="50">
        <f>Miesiace!AM163</f>
        <v>0</v>
      </c>
      <c r="Q165" s="50">
        <f>Miesiace!AT163</f>
        <v>0</v>
      </c>
      <c r="R165" s="50">
        <f>Miesiace!BA163</f>
        <v>0</v>
      </c>
      <c r="S165" s="50">
        <f>Miesiace!BH163</f>
        <v>0</v>
      </c>
      <c r="T165" s="50">
        <f>Miesiace!BO163</f>
        <v>0</v>
      </c>
      <c r="U165" s="50">
        <f>Miesiace!BV163</f>
        <v>0</v>
      </c>
      <c r="V165" s="50">
        <f>Miesiace!CC163</f>
        <v>0</v>
      </c>
    </row>
    <row r="166" spans="2:22" outlineLevel="1">
      <c r="B166" s="61" t="str">
        <f>Kategorie!B164</f>
        <v xml:space="preserve">stałe wynagrodzenia pracowników </v>
      </c>
      <c r="C166" s="11">
        <f>Miesiace!C164+Miesiace!J164+Miesiace!Q164+Miesiace!X164+Miesiace!AE164+Miesiace!AL164+Miesiace!AS164+Miesiace!AZ164+Miesiace!BG164+Miesiace!BN164+Miesiace!BU164+Miesiace!CB164+Miesiace!C164</f>
        <v>0</v>
      </c>
      <c r="D166" s="51">
        <f t="shared" si="55"/>
        <v>0</v>
      </c>
      <c r="E166" s="5">
        <f t="shared" si="56"/>
        <v>0</v>
      </c>
      <c r="F166" s="6" t="str">
        <f t="shared" si="57"/>
        <v/>
      </c>
      <c r="G166" s="8"/>
      <c r="I166" s="7" t="str">
        <f>Kategorie!B164</f>
        <v xml:space="preserve">stałe wynagrodzenia pracowników </v>
      </c>
      <c r="J166" s="48">
        <f t="shared" si="54"/>
        <v>0</v>
      </c>
      <c r="K166" s="49">
        <f>Miesiace!D164</f>
        <v>0</v>
      </c>
      <c r="L166" s="50">
        <f>Miesiace!K164</f>
        <v>0</v>
      </c>
      <c r="M166" s="50">
        <f>Miesiace!R164</f>
        <v>0</v>
      </c>
      <c r="N166" s="50">
        <f>Miesiace!Y164</f>
        <v>0</v>
      </c>
      <c r="O166" s="50">
        <f>Miesiace!AF164</f>
        <v>0</v>
      </c>
      <c r="P166" s="50">
        <f>Miesiace!AM164</f>
        <v>0</v>
      </c>
      <c r="Q166" s="50">
        <f>Miesiace!AT164</f>
        <v>0</v>
      </c>
      <c r="R166" s="50">
        <f>Miesiace!BA164</f>
        <v>0</v>
      </c>
      <c r="S166" s="50">
        <f>Miesiace!BH164</f>
        <v>0</v>
      </c>
      <c r="T166" s="50">
        <f>Miesiace!BO164</f>
        <v>0</v>
      </c>
      <c r="U166" s="50">
        <f>Miesiace!BV164</f>
        <v>0</v>
      </c>
      <c r="V166" s="50">
        <f>Miesiace!CC164</f>
        <v>0</v>
      </c>
    </row>
    <row r="167" spans="2:22" outlineLevel="1">
      <c r="B167" s="61" t="str">
        <f>Kategorie!B165</f>
        <v>prowizje i premie pracowników</v>
      </c>
      <c r="C167" s="11">
        <f>Miesiace!C165+Miesiace!J165+Miesiace!Q165+Miesiace!X165+Miesiace!AE165+Miesiace!AL165+Miesiace!AS165+Miesiace!AZ165+Miesiace!BG165+Miesiace!BN165+Miesiace!BU165+Miesiace!CB165+Miesiace!C165</f>
        <v>0</v>
      </c>
      <c r="D167" s="51">
        <f t="shared" si="55"/>
        <v>0</v>
      </c>
      <c r="E167" s="5">
        <f t="shared" si="56"/>
        <v>0</v>
      </c>
      <c r="F167" s="6" t="str">
        <f t="shared" si="57"/>
        <v/>
      </c>
      <c r="G167" s="8"/>
      <c r="I167" s="7" t="str">
        <f>Kategorie!B165</f>
        <v>prowizje i premie pracowników</v>
      </c>
      <c r="J167" s="48">
        <f t="shared" si="54"/>
        <v>0</v>
      </c>
      <c r="K167" s="49">
        <f>Miesiace!D165</f>
        <v>0</v>
      </c>
      <c r="L167" s="50">
        <f>Miesiace!K165</f>
        <v>0</v>
      </c>
      <c r="M167" s="50">
        <f>Miesiace!R165</f>
        <v>0</v>
      </c>
      <c r="N167" s="50">
        <f>Miesiace!Y165</f>
        <v>0</v>
      </c>
      <c r="O167" s="50">
        <f>Miesiace!AF165</f>
        <v>0</v>
      </c>
      <c r="P167" s="50">
        <f>Miesiace!AM165</f>
        <v>0</v>
      </c>
      <c r="Q167" s="50">
        <f>Miesiace!AT165</f>
        <v>0</v>
      </c>
      <c r="R167" s="50">
        <f>Miesiace!BA165</f>
        <v>0</v>
      </c>
      <c r="S167" s="50">
        <f>Miesiace!BH165</f>
        <v>0</v>
      </c>
      <c r="T167" s="50">
        <f>Miesiace!BO165</f>
        <v>0</v>
      </c>
      <c r="U167" s="50">
        <f>Miesiace!BV165</f>
        <v>0</v>
      </c>
      <c r="V167" s="50">
        <f>Miesiace!CC165</f>
        <v>0</v>
      </c>
    </row>
    <row r="168" spans="2:22" outlineLevel="1">
      <c r="B168" s="61" t="str">
        <f>Kategorie!B166</f>
        <v xml:space="preserve">fundusz inwestycyjny, poduszka bezpieczeństwa </v>
      </c>
      <c r="C168" s="11">
        <f>Miesiace!C166+Miesiace!J166+Miesiace!Q166+Miesiace!X166+Miesiace!AE166+Miesiace!AL166+Miesiace!AS166+Miesiace!AZ166+Miesiace!BG166+Miesiace!BN166+Miesiace!BU166+Miesiace!CB166+Miesiace!C166</f>
        <v>0</v>
      </c>
      <c r="D168" s="51">
        <f t="shared" si="55"/>
        <v>0</v>
      </c>
      <c r="E168" s="5">
        <f t="shared" si="56"/>
        <v>0</v>
      </c>
      <c r="F168" s="6" t="str">
        <f t="shared" si="57"/>
        <v/>
      </c>
      <c r="G168" s="8"/>
      <c r="I168" s="7" t="str">
        <f>Kategorie!B166</f>
        <v xml:space="preserve">fundusz inwestycyjny, poduszka bezpieczeństwa </v>
      </c>
      <c r="J168" s="48">
        <f t="shared" si="54"/>
        <v>0</v>
      </c>
      <c r="K168" s="49">
        <f>Miesiace!D166</f>
        <v>0</v>
      </c>
      <c r="L168" s="50">
        <f>Miesiace!K166</f>
        <v>0</v>
      </c>
      <c r="M168" s="50">
        <f>Miesiace!R166</f>
        <v>0</v>
      </c>
      <c r="N168" s="50">
        <f>Miesiace!Y166</f>
        <v>0</v>
      </c>
      <c r="O168" s="50">
        <f>Miesiace!AF166</f>
        <v>0</v>
      </c>
      <c r="P168" s="50">
        <f>Miesiace!AM166</f>
        <v>0</v>
      </c>
      <c r="Q168" s="50">
        <f>Miesiace!AT166</f>
        <v>0</v>
      </c>
      <c r="R168" s="50">
        <f>Miesiace!BA166</f>
        <v>0</v>
      </c>
      <c r="S168" s="50">
        <f>Miesiace!BH166</f>
        <v>0</v>
      </c>
      <c r="T168" s="50">
        <f>Miesiace!BO166</f>
        <v>0</v>
      </c>
      <c r="U168" s="50">
        <f>Miesiace!BV166</f>
        <v>0</v>
      </c>
      <c r="V168" s="50">
        <f>Miesiace!CC166</f>
        <v>0</v>
      </c>
    </row>
    <row r="169" spans="2:22" outlineLevel="1">
      <c r="B169" s="61" t="str">
        <f>Kategorie!B167</f>
        <v>inne</v>
      </c>
      <c r="C169" s="11">
        <f>Miesiace!C167+Miesiace!J167+Miesiace!Q167+Miesiace!X167+Miesiace!AE167+Miesiace!AL167+Miesiace!AS167+Miesiace!AZ167+Miesiace!BG167+Miesiace!BN167+Miesiace!BU167+Miesiace!CB167+Miesiace!C167</f>
        <v>0</v>
      </c>
      <c r="D169" s="51">
        <f t="shared" si="55"/>
        <v>0</v>
      </c>
      <c r="E169" s="5">
        <f t="shared" si="56"/>
        <v>0</v>
      </c>
      <c r="F169" s="6" t="str">
        <f t="shared" si="57"/>
        <v/>
      </c>
      <c r="G169" s="8"/>
      <c r="I169" s="7" t="str">
        <f>Kategorie!B167</f>
        <v>inne</v>
      </c>
      <c r="J169" s="48">
        <f t="shared" si="54"/>
        <v>0</v>
      </c>
      <c r="K169" s="49">
        <f>Miesiace!D167</f>
        <v>0</v>
      </c>
      <c r="L169" s="50">
        <f>Miesiace!K167</f>
        <v>0</v>
      </c>
      <c r="M169" s="50">
        <f>Miesiace!R167</f>
        <v>0</v>
      </c>
      <c r="N169" s="50">
        <f>Miesiace!Y167</f>
        <v>0</v>
      </c>
      <c r="O169" s="50">
        <f>Miesiace!AF167</f>
        <v>0</v>
      </c>
      <c r="P169" s="50">
        <f>Miesiace!AM167</f>
        <v>0</v>
      </c>
      <c r="Q169" s="50">
        <f>Miesiace!AT167</f>
        <v>0</v>
      </c>
      <c r="R169" s="50">
        <f>Miesiace!BA167</f>
        <v>0</v>
      </c>
      <c r="S169" s="50">
        <f>Miesiace!BH167</f>
        <v>0</v>
      </c>
      <c r="T169" s="50">
        <f>Miesiace!BO167</f>
        <v>0</v>
      </c>
      <c r="U169" s="50">
        <f>Miesiace!BV167</f>
        <v>0</v>
      </c>
      <c r="V169" s="50">
        <f>Miesiace!CC167</f>
        <v>0</v>
      </c>
    </row>
    <row r="170" spans="2:22" outlineLevel="1">
      <c r="B170" s="61" t="str">
        <f>Kategorie!B168</f>
        <v>.</v>
      </c>
      <c r="C170" s="11">
        <f>Miesiace!C168+Miesiace!J168+Miesiace!Q168+Miesiace!X168+Miesiace!AE168+Miesiace!AL168+Miesiace!AS168+Miesiace!AZ168+Miesiace!BG168+Miesiace!BN168+Miesiace!BU168+Miesiace!CB168+Miesiace!C168</f>
        <v>0</v>
      </c>
      <c r="D170" s="51">
        <f t="shared" si="55"/>
        <v>0</v>
      </c>
      <c r="E170" s="5">
        <f t="shared" si="56"/>
        <v>0</v>
      </c>
      <c r="F170" s="6" t="str">
        <f t="shared" si="57"/>
        <v/>
      </c>
      <c r="G170" s="8"/>
      <c r="I170" s="7" t="str">
        <f>Kategorie!B168</f>
        <v>.</v>
      </c>
      <c r="J170" s="48">
        <f t="shared" si="54"/>
        <v>0</v>
      </c>
      <c r="K170" s="49">
        <f>Miesiace!D168</f>
        <v>0</v>
      </c>
      <c r="L170" s="50">
        <f>Miesiace!K168</f>
        <v>0</v>
      </c>
      <c r="M170" s="50">
        <f>Miesiace!R168</f>
        <v>0</v>
      </c>
      <c r="N170" s="50">
        <f>Miesiace!Y168</f>
        <v>0</v>
      </c>
      <c r="O170" s="50">
        <f>Miesiace!AF168</f>
        <v>0</v>
      </c>
      <c r="P170" s="50">
        <f>Miesiace!AM168</f>
        <v>0</v>
      </c>
      <c r="Q170" s="50">
        <f>Miesiace!AT168</f>
        <v>0</v>
      </c>
      <c r="R170" s="50">
        <f>Miesiace!BA168</f>
        <v>0</v>
      </c>
      <c r="S170" s="50">
        <f>Miesiace!BH168</f>
        <v>0</v>
      </c>
      <c r="T170" s="50">
        <f>Miesiace!BO168</f>
        <v>0</v>
      </c>
      <c r="U170" s="50">
        <f>Miesiace!BV168</f>
        <v>0</v>
      </c>
      <c r="V170" s="50">
        <f>Miesiace!CC168</f>
        <v>0</v>
      </c>
    </row>
    <row r="171" spans="2:22" outlineLevel="1">
      <c r="B171" s="61" t="str">
        <f>Kategorie!B169</f>
        <v>.</v>
      </c>
      <c r="C171" s="11">
        <f>Miesiace!C169+Miesiace!J169+Miesiace!Q169+Miesiace!X169+Miesiace!AE169+Miesiace!AL169+Miesiace!AS169+Miesiace!AZ169+Miesiace!BG169+Miesiace!BN169+Miesiace!BU169+Miesiace!CB169+Miesiace!C169</f>
        <v>0</v>
      </c>
      <c r="D171" s="51">
        <f t="shared" si="55"/>
        <v>0</v>
      </c>
      <c r="E171" s="5">
        <f t="shared" si="56"/>
        <v>0</v>
      </c>
      <c r="F171" s="6" t="str">
        <f t="shared" si="57"/>
        <v/>
      </c>
      <c r="G171" s="8"/>
      <c r="I171" s="7" t="str">
        <f>Kategorie!B169</f>
        <v>.</v>
      </c>
      <c r="J171" s="48">
        <f t="shared" si="54"/>
        <v>0</v>
      </c>
      <c r="K171" s="49">
        <f>Miesiace!D169</f>
        <v>0</v>
      </c>
      <c r="L171" s="50">
        <f>Miesiace!K169</f>
        <v>0</v>
      </c>
      <c r="M171" s="50">
        <f>Miesiace!R169</f>
        <v>0</v>
      </c>
      <c r="N171" s="50">
        <f>Miesiace!Y169</f>
        <v>0</v>
      </c>
      <c r="O171" s="50">
        <f>Miesiace!AF169</f>
        <v>0</v>
      </c>
      <c r="P171" s="50">
        <f>Miesiace!AM169</f>
        <v>0</v>
      </c>
      <c r="Q171" s="50">
        <f>Miesiace!AT169</f>
        <v>0</v>
      </c>
      <c r="R171" s="50">
        <f>Miesiace!BA169</f>
        <v>0</v>
      </c>
      <c r="S171" s="50">
        <f>Miesiace!BH169</f>
        <v>0</v>
      </c>
      <c r="T171" s="50">
        <f>Miesiace!BO169</f>
        <v>0</v>
      </c>
      <c r="U171" s="50">
        <f>Miesiace!BV169</f>
        <v>0</v>
      </c>
      <c r="V171" s="50">
        <f>Miesiace!CC169</f>
        <v>0</v>
      </c>
    </row>
    <row r="172" spans="2:22" outlineLevel="1">
      <c r="B172" s="61" t="str">
        <f>Kategorie!B170</f>
        <v>.</v>
      </c>
      <c r="C172" s="11">
        <f>Miesiace!C170+Miesiace!J170+Miesiace!Q170+Miesiace!X170+Miesiace!AE170+Miesiace!AL170+Miesiace!AS170+Miesiace!AZ170+Miesiace!BG170+Miesiace!BN170+Miesiace!BU170+Miesiace!CB170+Miesiace!C170</f>
        <v>0</v>
      </c>
      <c r="D172" s="51">
        <f t="shared" si="55"/>
        <v>0</v>
      </c>
      <c r="E172" s="5">
        <f t="shared" si="56"/>
        <v>0</v>
      </c>
      <c r="F172" s="6" t="str">
        <f t="shared" si="57"/>
        <v/>
      </c>
      <c r="G172" s="8"/>
      <c r="I172" s="7" t="str">
        <f>Kategorie!B170</f>
        <v>.</v>
      </c>
      <c r="J172" s="48">
        <f t="shared" si="54"/>
        <v>0</v>
      </c>
      <c r="K172" s="49">
        <f>Miesiace!D170</f>
        <v>0</v>
      </c>
      <c r="L172" s="50">
        <f>Miesiace!K170</f>
        <v>0</v>
      </c>
      <c r="M172" s="50">
        <f>Miesiace!R170</f>
        <v>0</v>
      </c>
      <c r="N172" s="50">
        <f>Miesiace!Y170</f>
        <v>0</v>
      </c>
      <c r="O172" s="50">
        <f>Miesiace!AF170</f>
        <v>0</v>
      </c>
      <c r="P172" s="50">
        <f>Miesiace!AM170</f>
        <v>0</v>
      </c>
      <c r="Q172" s="50">
        <f>Miesiace!AT170</f>
        <v>0</v>
      </c>
      <c r="R172" s="50">
        <f>Miesiace!BA170</f>
        <v>0</v>
      </c>
      <c r="S172" s="50">
        <f>Miesiace!BH170</f>
        <v>0</v>
      </c>
      <c r="T172" s="50">
        <f>Miesiace!BO170</f>
        <v>0</v>
      </c>
      <c r="U172" s="50">
        <f>Miesiace!BV170</f>
        <v>0</v>
      </c>
      <c r="V172" s="50">
        <f>Miesiace!CC170</f>
        <v>0</v>
      </c>
    </row>
    <row r="173" spans="2:22" outlineLevel="1">
      <c r="B173" s="61" t="str">
        <f>Kategorie!B171</f>
        <v>.</v>
      </c>
      <c r="C173" s="11">
        <f>Miesiace!C171+Miesiace!J171+Miesiace!Q171+Miesiace!X171+Miesiace!AE171+Miesiace!AL171+Miesiace!AS171+Miesiace!AZ171+Miesiace!BG171+Miesiace!BN171+Miesiace!BU171+Miesiace!CB171+Miesiace!C171</f>
        <v>0</v>
      </c>
      <c r="D173" s="51">
        <f t="shared" si="55"/>
        <v>0</v>
      </c>
      <c r="E173" s="5">
        <f t="shared" si="56"/>
        <v>0</v>
      </c>
      <c r="F173" s="16" t="str">
        <f t="shared" si="57"/>
        <v/>
      </c>
      <c r="G173" s="17"/>
      <c r="I173" s="7" t="str">
        <f>Kategorie!B171</f>
        <v>.</v>
      </c>
      <c r="J173" s="48">
        <f t="shared" si="54"/>
        <v>0</v>
      </c>
      <c r="K173" s="49">
        <f>Miesiace!D171</f>
        <v>0</v>
      </c>
      <c r="L173" s="50">
        <f>Miesiace!K171</f>
        <v>0</v>
      </c>
      <c r="M173" s="50">
        <f>Miesiace!R171</f>
        <v>0</v>
      </c>
      <c r="N173" s="50">
        <f>Miesiace!Y171</f>
        <v>0</v>
      </c>
      <c r="O173" s="50">
        <f>Miesiace!AF171</f>
        <v>0</v>
      </c>
      <c r="P173" s="50">
        <f>Miesiace!AM171</f>
        <v>0</v>
      </c>
      <c r="Q173" s="50">
        <f>Miesiace!AT171</f>
        <v>0</v>
      </c>
      <c r="R173" s="50">
        <f>Miesiace!BA171</f>
        <v>0</v>
      </c>
      <c r="S173" s="50">
        <f>Miesiace!BH171</f>
        <v>0</v>
      </c>
      <c r="T173" s="50">
        <f>Miesiace!BO171</f>
        <v>0</v>
      </c>
      <c r="U173" s="50">
        <f>Miesiace!BV171</f>
        <v>0</v>
      </c>
      <c r="V173" s="50">
        <f>Miesiace!CC171</f>
        <v>0</v>
      </c>
    </row>
    <row r="174" spans="2:22" outlineLevel="1">
      <c r="B174" s="61" t="str">
        <f>Kategorie!B172</f>
        <v>.</v>
      </c>
      <c r="C174" s="11">
        <f>Miesiace!C172+Miesiace!J172+Miesiace!Q172+Miesiace!X172+Miesiace!AE172+Miesiace!AL172+Miesiace!AS172+Miesiace!AZ172+Miesiace!BG172+Miesiace!BN172+Miesiace!BU172+Miesiace!CB172+Miesiace!C172</f>
        <v>0</v>
      </c>
      <c r="D174" s="51">
        <f t="shared" si="55"/>
        <v>0</v>
      </c>
      <c r="E174" s="5">
        <f t="shared" si="56"/>
        <v>0</v>
      </c>
      <c r="F174" s="16" t="str">
        <f t="shared" si="57"/>
        <v/>
      </c>
      <c r="G174" s="17"/>
      <c r="I174" s="7" t="str">
        <f>Kategorie!B172</f>
        <v>.</v>
      </c>
      <c r="J174" s="48">
        <f t="shared" si="54"/>
        <v>0</v>
      </c>
      <c r="K174" s="49">
        <f>Miesiace!D172</f>
        <v>0</v>
      </c>
      <c r="L174" s="50">
        <f>Miesiace!K172</f>
        <v>0</v>
      </c>
      <c r="M174" s="50">
        <f>Miesiace!R172</f>
        <v>0</v>
      </c>
      <c r="N174" s="50">
        <f>Miesiace!Y172</f>
        <v>0</v>
      </c>
      <c r="O174" s="50">
        <f>Miesiace!AF172</f>
        <v>0</v>
      </c>
      <c r="P174" s="50">
        <f>Miesiace!AM172</f>
        <v>0</v>
      </c>
      <c r="Q174" s="50">
        <f>Miesiace!AT172</f>
        <v>0</v>
      </c>
      <c r="R174" s="50">
        <f>Miesiace!BA172</f>
        <v>0</v>
      </c>
      <c r="S174" s="50">
        <f>Miesiace!BH172</f>
        <v>0</v>
      </c>
      <c r="T174" s="50">
        <f>Miesiace!BO172</f>
        <v>0</v>
      </c>
      <c r="U174" s="50">
        <f>Miesiace!BV172</f>
        <v>0</v>
      </c>
      <c r="V174" s="50">
        <f>Miesiace!CC172</f>
        <v>0</v>
      </c>
    </row>
    <row r="175" spans="2:22" outlineLevel="1">
      <c r="B175" s="60"/>
      <c r="C175"/>
      <c r="D175"/>
      <c r="E175"/>
      <c r="F175"/>
      <c r="G175"/>
      <c r="I175" s="14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2:22">
      <c r="B176" s="62" t="str">
        <f>Kategorie!B174</f>
        <v>Pozostałe wydatki związane z pracownikami</v>
      </c>
      <c r="C176" s="28">
        <f>Miesiace!C174+Miesiace!J174+Miesiace!Q174+Miesiace!X174+Miesiace!AE174+Miesiace!AL174+Miesiace!AS174+Miesiace!AZ174+Miesiace!BG174+Miesiace!BN174+Miesiace!BU174+Miesiace!CB174+Miesiace!C174</f>
        <v>0</v>
      </c>
      <c r="D176" s="29">
        <f>(SUM(K176:V176))</f>
        <v>0</v>
      </c>
      <c r="E176" s="34">
        <f>C176-D176</f>
        <v>0</v>
      </c>
      <c r="F176" s="31" t="str">
        <f>IFERROR(D176/C176,"")</f>
        <v/>
      </c>
      <c r="G176" s="34"/>
      <c r="I176" s="43" t="str">
        <f>Kategorie!B174</f>
        <v>Pozostałe wydatki związane z pracownikami</v>
      </c>
      <c r="J176" s="30">
        <f t="shared" ref="J176:J186" si="58">(SUM(K176:V176)/$J$1)</f>
        <v>0</v>
      </c>
      <c r="K176" s="30">
        <f>Miesiace!D174</f>
        <v>0</v>
      </c>
      <c r="L176" s="30">
        <f>Miesiace!K174</f>
        <v>0</v>
      </c>
      <c r="M176" s="30">
        <f>Miesiace!R174</f>
        <v>0</v>
      </c>
      <c r="N176" s="30">
        <f>Miesiace!Y174</f>
        <v>0</v>
      </c>
      <c r="O176" s="30">
        <f>Miesiace!AF174</f>
        <v>0</v>
      </c>
      <c r="P176" s="30">
        <f>Miesiace!AM174</f>
        <v>0</v>
      </c>
      <c r="Q176" s="30">
        <f>Miesiace!AT174</f>
        <v>0</v>
      </c>
      <c r="R176" s="30">
        <f>Miesiace!BA174</f>
        <v>0</v>
      </c>
      <c r="S176" s="30">
        <f>Miesiace!BH174</f>
        <v>0</v>
      </c>
      <c r="T176" s="30">
        <f>Miesiace!BO174</f>
        <v>0</v>
      </c>
      <c r="U176" s="30">
        <f>Miesiace!BV174</f>
        <v>0</v>
      </c>
      <c r="V176" s="30">
        <f>Miesiace!CC174</f>
        <v>0</v>
      </c>
    </row>
    <row r="177" spans="2:22" outlineLevel="1">
      <c r="B177" s="61" t="str">
        <f>Kategorie!B175</f>
        <v>koszt rekrutacji (np. opłaty za zamieszczanie ogłoszeń)</v>
      </c>
      <c r="C177" s="11">
        <f>Miesiace!C175+Miesiace!J175+Miesiace!Q175+Miesiace!X175+Miesiace!AE175+Miesiace!AL175+Miesiace!AS175+Miesiace!AZ175+Miesiace!BG175+Miesiace!BN175+Miesiace!BU175+Miesiace!CB175+Miesiace!C175</f>
        <v>0</v>
      </c>
      <c r="D177" s="51">
        <f t="shared" ref="D177:D186" si="59">(SUM(K177:V177))</f>
        <v>0</v>
      </c>
      <c r="E177" s="5">
        <f t="shared" ref="E177:E186" si="60">C177-D177</f>
        <v>0</v>
      </c>
      <c r="F177" s="6" t="str">
        <f t="shared" ref="F177:F186" si="61">IFERROR(D177/C177,"")</f>
        <v/>
      </c>
      <c r="G177" s="8"/>
      <c r="I177" s="7" t="str">
        <f>Kategorie!B175</f>
        <v>koszt rekrutacji (np. opłaty za zamieszczanie ogłoszeń)</v>
      </c>
      <c r="J177" s="48">
        <f t="shared" si="58"/>
        <v>0</v>
      </c>
      <c r="K177" s="49">
        <f>Miesiace!D175</f>
        <v>0</v>
      </c>
      <c r="L177" s="50">
        <f>Miesiace!K175</f>
        <v>0</v>
      </c>
      <c r="M177" s="50">
        <f>Miesiace!R175</f>
        <v>0</v>
      </c>
      <c r="N177" s="50">
        <f>Miesiace!Y175</f>
        <v>0</v>
      </c>
      <c r="O177" s="50">
        <f>Miesiace!AF175</f>
        <v>0</v>
      </c>
      <c r="P177" s="50">
        <f>Miesiace!AM175</f>
        <v>0</v>
      </c>
      <c r="Q177" s="50">
        <f>Miesiace!AT175</f>
        <v>0</v>
      </c>
      <c r="R177" s="50">
        <f>Miesiace!BA175</f>
        <v>0</v>
      </c>
      <c r="S177" s="50">
        <f>Miesiace!BH175</f>
        <v>0</v>
      </c>
      <c r="T177" s="50">
        <f>Miesiace!BO175</f>
        <v>0</v>
      </c>
      <c r="U177" s="50">
        <f>Miesiace!BV175</f>
        <v>0</v>
      </c>
      <c r="V177" s="50">
        <f>Miesiace!CC175</f>
        <v>0</v>
      </c>
    </row>
    <row r="178" spans="2:22" outlineLevel="1">
      <c r="B178" s="61" t="str">
        <f>Kategorie!B176</f>
        <v xml:space="preserve">badania lekarskie i testy laboratoryjne </v>
      </c>
      <c r="C178" s="11">
        <f>Miesiace!C176+Miesiace!J176+Miesiace!Q176+Miesiace!X176+Miesiace!AE176+Miesiace!AL176+Miesiace!AS176+Miesiace!AZ176+Miesiace!BG176+Miesiace!BN176+Miesiace!BU176+Miesiace!CB176+Miesiace!C176</f>
        <v>0</v>
      </c>
      <c r="D178" s="51">
        <f t="shared" si="59"/>
        <v>0</v>
      </c>
      <c r="E178" s="5">
        <f t="shared" si="60"/>
        <v>0</v>
      </c>
      <c r="F178" s="6" t="str">
        <f t="shared" si="61"/>
        <v/>
      </c>
      <c r="G178" s="8"/>
      <c r="I178" s="7" t="str">
        <f>Kategorie!B176</f>
        <v xml:space="preserve">badania lekarskie i testy laboratoryjne </v>
      </c>
      <c r="J178" s="48">
        <f t="shared" si="58"/>
        <v>0</v>
      </c>
      <c r="K178" s="49">
        <f>Miesiace!D176</f>
        <v>0</v>
      </c>
      <c r="L178" s="50">
        <f>Miesiace!K176</f>
        <v>0</v>
      </c>
      <c r="M178" s="50">
        <f>Miesiace!R176</f>
        <v>0</v>
      </c>
      <c r="N178" s="50">
        <f>Miesiace!Y176</f>
        <v>0</v>
      </c>
      <c r="O178" s="50">
        <f>Miesiace!AF176</f>
        <v>0</v>
      </c>
      <c r="P178" s="50">
        <f>Miesiace!AM176</f>
        <v>0</v>
      </c>
      <c r="Q178" s="50">
        <f>Miesiace!AT176</f>
        <v>0</v>
      </c>
      <c r="R178" s="50">
        <f>Miesiace!BA176</f>
        <v>0</v>
      </c>
      <c r="S178" s="50">
        <f>Miesiace!BH176</f>
        <v>0</v>
      </c>
      <c r="T178" s="50">
        <f>Miesiace!BO176</f>
        <v>0</v>
      </c>
      <c r="U178" s="50">
        <f>Miesiace!BV176</f>
        <v>0</v>
      </c>
      <c r="V178" s="50">
        <f>Miesiace!CC176</f>
        <v>0</v>
      </c>
    </row>
    <row r="179" spans="2:22" outlineLevel="1">
      <c r="B179" s="61" t="str">
        <f>Kategorie!B177</f>
        <v xml:space="preserve">odzież i obuwie robocze  </v>
      </c>
      <c r="C179" s="11">
        <f>Miesiace!C177+Miesiace!J177+Miesiace!Q177+Miesiace!X177+Miesiace!AE177+Miesiace!AL177+Miesiace!AS177+Miesiace!AZ177+Miesiace!BG177+Miesiace!BN177+Miesiace!BU177+Miesiace!CB177+Miesiace!C177</f>
        <v>0</v>
      </c>
      <c r="D179" s="51">
        <f t="shared" si="59"/>
        <v>0</v>
      </c>
      <c r="E179" s="5">
        <f t="shared" si="60"/>
        <v>0</v>
      </c>
      <c r="F179" s="6" t="str">
        <f t="shared" si="61"/>
        <v/>
      </c>
      <c r="G179" s="8"/>
      <c r="I179" s="7" t="str">
        <f>Kategorie!B177</f>
        <v xml:space="preserve">odzież i obuwie robocze  </v>
      </c>
      <c r="J179" s="48">
        <f t="shared" si="58"/>
        <v>0</v>
      </c>
      <c r="K179" s="49">
        <f>Miesiace!D177</f>
        <v>0</v>
      </c>
      <c r="L179" s="50">
        <f>Miesiace!K177</f>
        <v>0</v>
      </c>
      <c r="M179" s="50">
        <f>Miesiace!R177</f>
        <v>0</v>
      </c>
      <c r="N179" s="50">
        <f>Miesiace!Y177</f>
        <v>0</v>
      </c>
      <c r="O179" s="50">
        <f>Miesiace!AF177</f>
        <v>0</v>
      </c>
      <c r="P179" s="50">
        <f>Miesiace!AM177</f>
        <v>0</v>
      </c>
      <c r="Q179" s="50">
        <f>Miesiace!AT177</f>
        <v>0</v>
      </c>
      <c r="R179" s="50">
        <f>Miesiace!BA177</f>
        <v>0</v>
      </c>
      <c r="S179" s="50">
        <f>Miesiace!BH177</f>
        <v>0</v>
      </c>
      <c r="T179" s="50">
        <f>Miesiace!BO177</f>
        <v>0</v>
      </c>
      <c r="U179" s="50">
        <f>Miesiace!BV177</f>
        <v>0</v>
      </c>
      <c r="V179" s="50">
        <f>Miesiace!CC177</f>
        <v>0</v>
      </c>
    </row>
    <row r="180" spans="2:22" outlineLevel="1">
      <c r="B180" s="61" t="str">
        <f>Kategorie!B178</f>
        <v>dodatkowe bonusy (np. karta multisport)</v>
      </c>
      <c r="C180" s="11">
        <f>Miesiace!C178+Miesiace!J178+Miesiace!Q178+Miesiace!X178+Miesiace!AE178+Miesiace!AL178+Miesiace!AS178+Miesiace!AZ178+Miesiace!BG178+Miesiace!BN178+Miesiace!BU178+Miesiace!CB178+Miesiace!C178</f>
        <v>0</v>
      </c>
      <c r="D180" s="51">
        <f t="shared" si="59"/>
        <v>0</v>
      </c>
      <c r="E180" s="5">
        <f t="shared" si="60"/>
        <v>0</v>
      </c>
      <c r="F180" s="6" t="str">
        <f t="shared" si="61"/>
        <v/>
      </c>
      <c r="G180" s="8"/>
      <c r="I180" s="7" t="str">
        <f>Kategorie!B178</f>
        <v>dodatkowe bonusy (np. karta multisport)</v>
      </c>
      <c r="J180" s="48">
        <f t="shared" si="58"/>
        <v>0</v>
      </c>
      <c r="K180" s="49">
        <f>Miesiace!D178</f>
        <v>0</v>
      </c>
      <c r="L180" s="50">
        <f>Miesiace!K178</f>
        <v>0</v>
      </c>
      <c r="M180" s="50">
        <f>Miesiace!R178</f>
        <v>0</v>
      </c>
      <c r="N180" s="50">
        <f>Miesiace!Y178</f>
        <v>0</v>
      </c>
      <c r="O180" s="50">
        <f>Miesiace!AF178</f>
        <v>0</v>
      </c>
      <c r="P180" s="50">
        <f>Miesiace!AM178</f>
        <v>0</v>
      </c>
      <c r="Q180" s="50">
        <f>Miesiace!AT178</f>
        <v>0</v>
      </c>
      <c r="R180" s="50">
        <f>Miesiace!BA178</f>
        <v>0</v>
      </c>
      <c r="S180" s="50">
        <f>Miesiace!BH178</f>
        <v>0</v>
      </c>
      <c r="T180" s="50">
        <f>Miesiace!BO178</f>
        <v>0</v>
      </c>
      <c r="U180" s="50">
        <f>Miesiace!BV178</f>
        <v>0</v>
      </c>
      <c r="V180" s="50">
        <f>Miesiace!CC178</f>
        <v>0</v>
      </c>
    </row>
    <row r="181" spans="2:22" outlineLevel="1">
      <c r="B181" s="61" t="str">
        <f>Kategorie!B179</f>
        <v>upominki (urodziny, święta)</v>
      </c>
      <c r="C181" s="11">
        <f>Miesiace!C179+Miesiace!J179+Miesiace!Q179+Miesiace!X179+Miesiace!AE179+Miesiace!AL179+Miesiace!AS179+Miesiace!AZ179+Miesiace!BG179+Miesiace!BN179+Miesiace!BU179+Miesiace!CB179+Miesiace!C179</f>
        <v>0</v>
      </c>
      <c r="D181" s="51">
        <f t="shared" si="59"/>
        <v>0</v>
      </c>
      <c r="E181" s="5">
        <f t="shared" si="60"/>
        <v>0</v>
      </c>
      <c r="F181" s="6" t="str">
        <f t="shared" si="61"/>
        <v/>
      </c>
      <c r="G181" s="8"/>
      <c r="I181" s="7" t="str">
        <f>Kategorie!B179</f>
        <v>upominki (urodziny, święta)</v>
      </c>
      <c r="J181" s="48">
        <f t="shared" si="58"/>
        <v>0</v>
      </c>
      <c r="K181" s="49">
        <f>Miesiace!D179</f>
        <v>0</v>
      </c>
      <c r="L181" s="50">
        <f>Miesiace!K179</f>
        <v>0</v>
      </c>
      <c r="M181" s="50">
        <f>Miesiace!R179</f>
        <v>0</v>
      </c>
      <c r="N181" s="50">
        <f>Miesiace!Y179</f>
        <v>0</v>
      </c>
      <c r="O181" s="50">
        <f>Miesiace!AF179</f>
        <v>0</v>
      </c>
      <c r="P181" s="50">
        <f>Miesiace!AM179</f>
        <v>0</v>
      </c>
      <c r="Q181" s="50">
        <f>Miesiace!AT179</f>
        <v>0</v>
      </c>
      <c r="R181" s="50">
        <f>Miesiace!BA179</f>
        <v>0</v>
      </c>
      <c r="S181" s="50">
        <f>Miesiace!BH179</f>
        <v>0</v>
      </c>
      <c r="T181" s="50">
        <f>Miesiace!BO179</f>
        <v>0</v>
      </c>
      <c r="U181" s="50">
        <f>Miesiace!BV179</f>
        <v>0</v>
      </c>
      <c r="V181" s="50">
        <f>Miesiace!CC179</f>
        <v>0</v>
      </c>
    </row>
    <row r="182" spans="2:22" outlineLevel="1">
      <c r="B182" s="61" t="str">
        <f>Kategorie!B180</f>
        <v xml:space="preserve">spotkania integracyjne (np. wigilia firmowa) </v>
      </c>
      <c r="C182" s="11">
        <f>Miesiace!C180+Miesiace!J180+Miesiace!Q180+Miesiace!X180+Miesiace!AE180+Miesiace!AL180+Miesiace!AS180+Miesiace!AZ180+Miesiace!BG180+Miesiace!BN180+Miesiace!BU180+Miesiace!CB180+Miesiace!C180</f>
        <v>0</v>
      </c>
      <c r="D182" s="51">
        <f t="shared" si="59"/>
        <v>0</v>
      </c>
      <c r="E182" s="5">
        <f t="shared" si="60"/>
        <v>0</v>
      </c>
      <c r="F182" s="6" t="str">
        <f t="shared" si="61"/>
        <v/>
      </c>
      <c r="G182" s="8"/>
      <c r="I182" s="7" t="str">
        <f>Kategorie!B180</f>
        <v xml:space="preserve">spotkania integracyjne (np. wigilia firmowa) </v>
      </c>
      <c r="J182" s="48">
        <f t="shared" si="58"/>
        <v>0</v>
      </c>
      <c r="K182" s="49">
        <f>Miesiace!D180</f>
        <v>0</v>
      </c>
      <c r="L182" s="50">
        <f>Miesiace!K180</f>
        <v>0</v>
      </c>
      <c r="M182" s="50">
        <f>Miesiace!R180</f>
        <v>0</v>
      </c>
      <c r="N182" s="50">
        <f>Miesiace!Y180</f>
        <v>0</v>
      </c>
      <c r="O182" s="50">
        <f>Miesiace!AF180</f>
        <v>0</v>
      </c>
      <c r="P182" s="50">
        <f>Miesiace!AM180</f>
        <v>0</v>
      </c>
      <c r="Q182" s="50">
        <f>Miesiace!AT180</f>
        <v>0</v>
      </c>
      <c r="R182" s="50">
        <f>Miesiace!BA180</f>
        <v>0</v>
      </c>
      <c r="S182" s="50">
        <f>Miesiace!BH180</f>
        <v>0</v>
      </c>
      <c r="T182" s="50">
        <f>Miesiace!BO180</f>
        <v>0</v>
      </c>
      <c r="U182" s="50">
        <f>Miesiace!BV180</f>
        <v>0</v>
      </c>
      <c r="V182" s="50">
        <f>Miesiace!CC180</f>
        <v>0</v>
      </c>
    </row>
    <row r="183" spans="2:22" outlineLevel="1">
      <c r="B183" s="61" t="str">
        <f>Kategorie!B181</f>
        <v>.</v>
      </c>
      <c r="C183" s="11">
        <f>Miesiace!C181+Miesiace!J181+Miesiace!Q181+Miesiace!X181+Miesiace!AE181+Miesiace!AL181+Miesiace!AS181+Miesiace!AZ181+Miesiace!BG181+Miesiace!BN181+Miesiace!BU181+Miesiace!CB181+Miesiace!C181</f>
        <v>0</v>
      </c>
      <c r="D183" s="51">
        <f t="shared" si="59"/>
        <v>0</v>
      </c>
      <c r="E183" s="5">
        <f t="shared" si="60"/>
        <v>0</v>
      </c>
      <c r="F183" s="6" t="str">
        <f t="shared" si="61"/>
        <v/>
      </c>
      <c r="G183" s="8"/>
      <c r="I183" s="7" t="str">
        <f>Kategorie!B181</f>
        <v>.</v>
      </c>
      <c r="J183" s="48">
        <f t="shared" si="58"/>
        <v>0</v>
      </c>
      <c r="K183" s="49">
        <f>Miesiace!D181</f>
        <v>0</v>
      </c>
      <c r="L183" s="50">
        <f>Miesiace!K181</f>
        <v>0</v>
      </c>
      <c r="M183" s="50">
        <f>Miesiace!R181</f>
        <v>0</v>
      </c>
      <c r="N183" s="50">
        <f>Miesiace!Y181</f>
        <v>0</v>
      </c>
      <c r="O183" s="50">
        <f>Miesiace!AF181</f>
        <v>0</v>
      </c>
      <c r="P183" s="50">
        <f>Miesiace!AM181</f>
        <v>0</v>
      </c>
      <c r="Q183" s="50">
        <f>Miesiace!AT181</f>
        <v>0</v>
      </c>
      <c r="R183" s="50">
        <f>Miesiace!BA181</f>
        <v>0</v>
      </c>
      <c r="S183" s="50">
        <f>Miesiace!BH181</f>
        <v>0</v>
      </c>
      <c r="T183" s="50">
        <f>Miesiace!BO181</f>
        <v>0</v>
      </c>
      <c r="U183" s="50">
        <f>Miesiace!BV181</f>
        <v>0</v>
      </c>
      <c r="V183" s="50">
        <f>Miesiace!CC181</f>
        <v>0</v>
      </c>
    </row>
    <row r="184" spans="2:22" outlineLevel="1">
      <c r="B184" s="61" t="str">
        <f>Kategorie!B182</f>
        <v>.</v>
      </c>
      <c r="C184" s="11">
        <f>Miesiace!C182+Miesiace!J182+Miesiace!Q182+Miesiace!X182+Miesiace!AE182+Miesiace!AL182+Miesiace!AS182+Miesiace!AZ182+Miesiace!BG182+Miesiace!BN182+Miesiace!BU182+Miesiace!CB182+Miesiace!C182</f>
        <v>0</v>
      </c>
      <c r="D184" s="51">
        <f t="shared" si="59"/>
        <v>0</v>
      </c>
      <c r="E184" s="5">
        <f t="shared" si="60"/>
        <v>0</v>
      </c>
      <c r="F184" s="6" t="str">
        <f t="shared" si="61"/>
        <v/>
      </c>
      <c r="G184" s="8"/>
      <c r="I184" s="7" t="str">
        <f>Kategorie!B182</f>
        <v>.</v>
      </c>
      <c r="J184" s="48">
        <f t="shared" si="58"/>
        <v>0</v>
      </c>
      <c r="K184" s="49">
        <f>Miesiace!D182</f>
        <v>0</v>
      </c>
      <c r="L184" s="50">
        <f>Miesiace!K182</f>
        <v>0</v>
      </c>
      <c r="M184" s="50">
        <f>Miesiace!R182</f>
        <v>0</v>
      </c>
      <c r="N184" s="50">
        <f>Miesiace!Y182</f>
        <v>0</v>
      </c>
      <c r="O184" s="50">
        <f>Miesiace!AF182</f>
        <v>0</v>
      </c>
      <c r="P184" s="50">
        <f>Miesiace!AM182</f>
        <v>0</v>
      </c>
      <c r="Q184" s="50">
        <f>Miesiace!AT182</f>
        <v>0</v>
      </c>
      <c r="R184" s="50">
        <f>Miesiace!BA182</f>
        <v>0</v>
      </c>
      <c r="S184" s="50">
        <f>Miesiace!BH182</f>
        <v>0</v>
      </c>
      <c r="T184" s="50">
        <f>Miesiace!BO182</f>
        <v>0</v>
      </c>
      <c r="U184" s="50">
        <f>Miesiace!BV182</f>
        <v>0</v>
      </c>
      <c r="V184" s="50">
        <f>Miesiace!CC182</f>
        <v>0</v>
      </c>
    </row>
    <row r="185" spans="2:22" outlineLevel="1">
      <c r="B185" s="61" t="str">
        <f>Kategorie!B183</f>
        <v>.</v>
      </c>
      <c r="C185" s="11">
        <f>Miesiace!C183+Miesiace!J183+Miesiace!Q183+Miesiace!X183+Miesiace!AE183+Miesiace!AL183+Miesiace!AS183+Miesiace!AZ183+Miesiace!BG183+Miesiace!BN183+Miesiace!BU183+Miesiace!CB183+Miesiace!C183</f>
        <v>0</v>
      </c>
      <c r="D185" s="51">
        <f t="shared" si="59"/>
        <v>0</v>
      </c>
      <c r="E185" s="5">
        <f t="shared" si="60"/>
        <v>0</v>
      </c>
      <c r="F185" s="16" t="str">
        <f t="shared" si="61"/>
        <v/>
      </c>
      <c r="G185" s="17"/>
      <c r="I185" s="7" t="str">
        <f>Kategorie!B183</f>
        <v>.</v>
      </c>
      <c r="J185" s="48">
        <f t="shared" si="58"/>
        <v>0</v>
      </c>
      <c r="K185" s="49">
        <f>Miesiace!D183</f>
        <v>0</v>
      </c>
      <c r="L185" s="50">
        <f>Miesiace!K183</f>
        <v>0</v>
      </c>
      <c r="M185" s="50">
        <f>Miesiace!R183</f>
        <v>0</v>
      </c>
      <c r="N185" s="50">
        <f>Miesiace!Y183</f>
        <v>0</v>
      </c>
      <c r="O185" s="50">
        <f>Miesiace!AF183</f>
        <v>0</v>
      </c>
      <c r="P185" s="50">
        <f>Miesiace!AM183</f>
        <v>0</v>
      </c>
      <c r="Q185" s="50">
        <f>Miesiace!AT183</f>
        <v>0</v>
      </c>
      <c r="R185" s="50">
        <f>Miesiace!BA183</f>
        <v>0</v>
      </c>
      <c r="S185" s="50">
        <f>Miesiace!BH183</f>
        <v>0</v>
      </c>
      <c r="T185" s="50">
        <f>Miesiace!BO183</f>
        <v>0</v>
      </c>
      <c r="U185" s="50">
        <f>Miesiace!BV183</f>
        <v>0</v>
      </c>
      <c r="V185" s="50">
        <f>Miesiace!CC183</f>
        <v>0</v>
      </c>
    </row>
    <row r="186" spans="2:22" outlineLevel="1">
      <c r="B186" s="61" t="str">
        <f>Kategorie!B184</f>
        <v>.</v>
      </c>
      <c r="C186" s="11">
        <f>Miesiace!C184+Miesiace!J184+Miesiace!Q184+Miesiace!X184+Miesiace!AE184+Miesiace!AL184+Miesiace!AS184+Miesiace!AZ184+Miesiace!BG184+Miesiace!BN184+Miesiace!BU184+Miesiace!CB184+Miesiace!C184</f>
        <v>0</v>
      </c>
      <c r="D186" s="51">
        <f t="shared" si="59"/>
        <v>0</v>
      </c>
      <c r="E186" s="5">
        <f t="shared" si="60"/>
        <v>0</v>
      </c>
      <c r="F186" s="16" t="str">
        <f t="shared" si="61"/>
        <v/>
      </c>
      <c r="G186" s="17"/>
      <c r="I186" s="7" t="str">
        <f>Kategorie!B184</f>
        <v>.</v>
      </c>
      <c r="J186" s="48">
        <f t="shared" si="58"/>
        <v>0</v>
      </c>
      <c r="K186" s="49">
        <f>Miesiace!D184</f>
        <v>0</v>
      </c>
      <c r="L186" s="50">
        <f>Miesiace!K184</f>
        <v>0</v>
      </c>
      <c r="M186" s="50">
        <f>Miesiace!R184</f>
        <v>0</v>
      </c>
      <c r="N186" s="50">
        <f>Miesiace!Y184</f>
        <v>0</v>
      </c>
      <c r="O186" s="50">
        <f>Miesiace!AF184</f>
        <v>0</v>
      </c>
      <c r="P186" s="50">
        <f>Miesiace!AM184</f>
        <v>0</v>
      </c>
      <c r="Q186" s="50">
        <f>Miesiace!AT184</f>
        <v>0</v>
      </c>
      <c r="R186" s="50">
        <f>Miesiace!BA184</f>
        <v>0</v>
      </c>
      <c r="S186" s="50">
        <f>Miesiace!BH184</f>
        <v>0</v>
      </c>
      <c r="T186" s="50">
        <f>Miesiace!BO184</f>
        <v>0</v>
      </c>
      <c r="U186" s="50">
        <f>Miesiace!BV184</f>
        <v>0</v>
      </c>
      <c r="V186" s="50">
        <f>Miesiace!CC184</f>
        <v>0</v>
      </c>
    </row>
    <row r="187" spans="2:22" outlineLevel="1">
      <c r="B187" s="61"/>
      <c r="C187"/>
      <c r="D187" s="11"/>
      <c r="E187" s="5"/>
      <c r="F187" s="16"/>
      <c r="G187" s="17"/>
      <c r="I187" s="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2:22">
      <c r="B188" s="62" t="str">
        <f>Kategorie!B187</f>
        <v>Podatki</v>
      </c>
      <c r="C188" s="28">
        <f>Miesiace!C186+Miesiace!J186+Miesiace!Q186+Miesiace!X186+Miesiace!AE186+Miesiace!AL186+Miesiace!AS186+Miesiace!AZ186+Miesiace!BG186+Miesiace!BN186+Miesiace!BU186+Miesiace!CB186+Miesiace!C186</f>
        <v>0</v>
      </c>
      <c r="D188" s="29">
        <f>(SUM(K188:V188))</f>
        <v>0</v>
      </c>
      <c r="E188" s="34">
        <f>C188-D188</f>
        <v>0</v>
      </c>
      <c r="F188" s="31" t="str">
        <f>IFERROR(D188/C188,"")</f>
        <v/>
      </c>
      <c r="G188" s="34"/>
      <c r="I188" s="43" t="str">
        <f>Kategorie!B187</f>
        <v>Podatki</v>
      </c>
      <c r="J188" s="30">
        <f t="shared" ref="J188:J198" si="62">(SUM(K188:V188)/$J$1)</f>
        <v>0</v>
      </c>
      <c r="K188" s="30">
        <f>Miesiace!D186</f>
        <v>0</v>
      </c>
      <c r="L188" s="30">
        <f>Miesiace!K186</f>
        <v>0</v>
      </c>
      <c r="M188" s="30">
        <f>Miesiace!R186</f>
        <v>0</v>
      </c>
      <c r="N188" s="30">
        <f>Miesiace!Y186</f>
        <v>0</v>
      </c>
      <c r="O188" s="30">
        <f>Miesiace!AF186</f>
        <v>0</v>
      </c>
      <c r="P188" s="30">
        <f>Miesiace!AM186</f>
        <v>0</v>
      </c>
      <c r="Q188" s="30">
        <f>Miesiace!AT186</f>
        <v>0</v>
      </c>
      <c r="R188" s="30">
        <f>Miesiace!BA186</f>
        <v>0</v>
      </c>
      <c r="S188" s="30">
        <f>Miesiace!BH186</f>
        <v>0</v>
      </c>
      <c r="T188" s="30">
        <f>Miesiace!BO186</f>
        <v>0</v>
      </c>
      <c r="U188" s="30">
        <f>Miesiace!BV186</f>
        <v>0</v>
      </c>
      <c r="V188" s="30">
        <f>Miesiace!CC186</f>
        <v>0</v>
      </c>
    </row>
    <row r="189" spans="2:22">
      <c r="B189" s="61" t="str">
        <f>Kategorie!B188</f>
        <v>VAT</v>
      </c>
      <c r="C189" s="11">
        <f>Miesiace!C187+Miesiace!J187+Miesiace!Q187+Miesiace!X187+Miesiace!AE187+Miesiace!AL187+Miesiace!AS187+Miesiace!AZ187+Miesiace!BG187+Miesiace!BN187+Miesiace!BU187+Miesiace!CB187+Miesiace!C187</f>
        <v>0</v>
      </c>
      <c r="D189" s="51">
        <f t="shared" ref="D189:D198" si="63">(SUM(K189:V189))</f>
        <v>0</v>
      </c>
      <c r="E189" s="5">
        <f t="shared" ref="E189:E198" si="64">C189-D189</f>
        <v>0</v>
      </c>
      <c r="F189" s="6" t="str">
        <f t="shared" ref="F189:F198" si="65">IFERROR(D189/C189,"")</f>
        <v/>
      </c>
      <c r="G189" s="8"/>
      <c r="I189" s="7" t="str">
        <f>Kategorie!B188</f>
        <v>VAT</v>
      </c>
      <c r="J189" s="48">
        <f t="shared" si="62"/>
        <v>0</v>
      </c>
      <c r="K189" s="49">
        <f>Miesiace!D187</f>
        <v>0</v>
      </c>
      <c r="L189" s="50">
        <f>Miesiace!K187</f>
        <v>0</v>
      </c>
      <c r="M189" s="50">
        <f>Miesiace!R187</f>
        <v>0</v>
      </c>
      <c r="N189" s="50">
        <f>Miesiace!Y187</f>
        <v>0</v>
      </c>
      <c r="O189" s="50">
        <f>Miesiace!AF187</f>
        <v>0</v>
      </c>
      <c r="P189" s="50">
        <f>Miesiace!AM187</f>
        <v>0</v>
      </c>
      <c r="Q189" s="50">
        <f>Miesiace!AT187</f>
        <v>0</v>
      </c>
      <c r="R189" s="50">
        <f>Miesiace!BA187</f>
        <v>0</v>
      </c>
      <c r="S189" s="50">
        <f>Miesiace!BH187</f>
        <v>0</v>
      </c>
      <c r="T189" s="50">
        <f>Miesiace!BO187</f>
        <v>0</v>
      </c>
      <c r="U189" s="50">
        <f>Miesiace!BV187</f>
        <v>0</v>
      </c>
      <c r="V189" s="50">
        <f>Miesiace!CC187</f>
        <v>0</v>
      </c>
    </row>
    <row r="190" spans="2:22">
      <c r="B190" s="61" t="str">
        <f>Kategorie!B189</f>
        <v xml:space="preserve">ZUS właściciela </v>
      </c>
      <c r="C190" s="11">
        <f>Miesiace!C188+Miesiace!J188+Miesiace!Q188+Miesiace!X188+Miesiace!AE188+Miesiace!AL188+Miesiace!AS188+Miesiace!AZ188+Miesiace!BG188+Miesiace!BN188+Miesiace!BU188+Miesiace!CB188+Miesiace!C188</f>
        <v>0</v>
      </c>
      <c r="D190" s="51">
        <f t="shared" si="63"/>
        <v>0</v>
      </c>
      <c r="E190" s="5">
        <f t="shared" si="64"/>
        <v>0</v>
      </c>
      <c r="F190" s="6" t="str">
        <f t="shared" si="65"/>
        <v/>
      </c>
      <c r="G190" s="8"/>
      <c r="I190" s="7" t="str">
        <f>Kategorie!B189</f>
        <v xml:space="preserve">ZUS właściciela </v>
      </c>
      <c r="J190" s="48">
        <f t="shared" si="62"/>
        <v>0</v>
      </c>
      <c r="K190" s="49">
        <f>Miesiace!D188</f>
        <v>0</v>
      </c>
      <c r="L190" s="50">
        <f>Miesiace!K188</f>
        <v>0</v>
      </c>
      <c r="M190" s="50">
        <f>Miesiace!R188</f>
        <v>0</v>
      </c>
      <c r="N190" s="50">
        <f>Miesiace!Y188</f>
        <v>0</v>
      </c>
      <c r="O190" s="50">
        <f>Miesiace!AF188</f>
        <v>0</v>
      </c>
      <c r="P190" s="50">
        <f>Miesiace!AM188</f>
        <v>0</v>
      </c>
      <c r="Q190" s="50">
        <f>Miesiace!AT188</f>
        <v>0</v>
      </c>
      <c r="R190" s="50">
        <f>Miesiace!BA188</f>
        <v>0</v>
      </c>
      <c r="S190" s="50">
        <f>Miesiace!BH188</f>
        <v>0</v>
      </c>
      <c r="T190" s="50">
        <f>Miesiace!BO188</f>
        <v>0</v>
      </c>
      <c r="U190" s="50">
        <f>Miesiace!BV188</f>
        <v>0</v>
      </c>
      <c r="V190" s="50">
        <f>Miesiace!CC188</f>
        <v>0</v>
      </c>
    </row>
    <row r="191" spans="2:22" ht="21.95" customHeight="1">
      <c r="B191" s="61" t="str">
        <f>Kategorie!B190</f>
        <v>ZUS pracowników</v>
      </c>
      <c r="C191" s="11">
        <f>Miesiace!C189+Miesiace!J189+Miesiace!Q189+Miesiace!X189+Miesiace!AE189+Miesiace!AL189+Miesiace!AS189+Miesiace!AZ189+Miesiace!BG189+Miesiace!BN189+Miesiace!BU189+Miesiace!CB189+Miesiace!C189</f>
        <v>0</v>
      </c>
      <c r="D191" s="51">
        <f t="shared" si="63"/>
        <v>0</v>
      </c>
      <c r="E191" s="5">
        <f t="shared" si="64"/>
        <v>0</v>
      </c>
      <c r="F191" s="6" t="str">
        <f t="shared" si="65"/>
        <v/>
      </c>
      <c r="G191" s="8"/>
      <c r="I191" s="7" t="str">
        <f>Kategorie!B190</f>
        <v>ZUS pracowników</v>
      </c>
      <c r="J191" s="48">
        <f t="shared" si="62"/>
        <v>0</v>
      </c>
      <c r="K191" s="49">
        <f>Miesiace!D189</f>
        <v>0</v>
      </c>
      <c r="L191" s="50">
        <f>Miesiace!K189</f>
        <v>0</v>
      </c>
      <c r="M191" s="50">
        <f>Miesiace!R189</f>
        <v>0</v>
      </c>
      <c r="N191" s="50">
        <f>Miesiace!Y189</f>
        <v>0</v>
      </c>
      <c r="O191" s="50">
        <f>Miesiace!AF189</f>
        <v>0</v>
      </c>
      <c r="P191" s="50">
        <f>Miesiace!AM189</f>
        <v>0</v>
      </c>
      <c r="Q191" s="50">
        <f>Miesiace!AT189</f>
        <v>0</v>
      </c>
      <c r="R191" s="50">
        <f>Miesiace!BA189</f>
        <v>0</v>
      </c>
      <c r="S191" s="50">
        <f>Miesiace!BH189</f>
        <v>0</v>
      </c>
      <c r="T191" s="50">
        <f>Miesiace!BO189</f>
        <v>0</v>
      </c>
      <c r="U191" s="50">
        <f>Miesiace!BV189</f>
        <v>0</v>
      </c>
      <c r="V191" s="50">
        <f>Miesiace!CC189</f>
        <v>0</v>
      </c>
    </row>
    <row r="192" spans="2:22">
      <c r="B192" s="61" t="str">
        <f>Kategorie!B191</f>
        <v xml:space="preserve">podatek od dochodu gabinetu </v>
      </c>
      <c r="C192" s="11">
        <f>Miesiace!C190+Miesiace!J190+Miesiace!Q190+Miesiace!X190+Miesiace!AE190+Miesiace!AL190+Miesiace!AS190+Miesiace!AZ190+Miesiace!BG190+Miesiace!BN190+Miesiace!BU190+Miesiace!CB190+Miesiace!C190</f>
        <v>0</v>
      </c>
      <c r="D192" s="51">
        <f t="shared" si="63"/>
        <v>0</v>
      </c>
      <c r="E192" s="5">
        <f t="shared" si="64"/>
        <v>0</v>
      </c>
      <c r="F192" s="6" t="str">
        <f t="shared" si="65"/>
        <v/>
      </c>
      <c r="G192" s="8"/>
      <c r="I192" s="7" t="str">
        <f>Kategorie!B191</f>
        <v xml:space="preserve">podatek od dochodu gabinetu </v>
      </c>
      <c r="J192" s="48">
        <f t="shared" si="62"/>
        <v>0</v>
      </c>
      <c r="K192" s="49">
        <f>Miesiace!D190</f>
        <v>0</v>
      </c>
      <c r="L192" s="50">
        <f>Miesiace!K190</f>
        <v>0</v>
      </c>
      <c r="M192" s="50">
        <f>Miesiace!R190</f>
        <v>0</v>
      </c>
      <c r="N192" s="50">
        <f>Miesiace!Y190</f>
        <v>0</v>
      </c>
      <c r="O192" s="50">
        <f>Miesiace!AF190</f>
        <v>0</v>
      </c>
      <c r="P192" s="50">
        <f>Miesiace!AM190</f>
        <v>0</v>
      </c>
      <c r="Q192" s="50">
        <f>Miesiace!AT190</f>
        <v>0</v>
      </c>
      <c r="R192" s="50">
        <f>Miesiace!BA190</f>
        <v>0</v>
      </c>
      <c r="S192" s="50">
        <f>Miesiace!BH190</f>
        <v>0</v>
      </c>
      <c r="T192" s="50">
        <f>Miesiace!BO190</f>
        <v>0</v>
      </c>
      <c r="U192" s="50">
        <f>Miesiace!BV190</f>
        <v>0</v>
      </c>
      <c r="V192" s="50">
        <f>Miesiace!CC190</f>
        <v>0</v>
      </c>
    </row>
    <row r="193" spans="2:22">
      <c r="B193" s="61" t="str">
        <f>Kategorie!B192</f>
        <v>podatki od wynagrodzeń</v>
      </c>
      <c r="C193" s="11">
        <f>Miesiace!C191+Miesiace!J191+Miesiace!Q191+Miesiace!X191+Miesiace!AE191+Miesiace!AL191+Miesiace!AS191+Miesiace!AZ191+Miesiace!BG191+Miesiace!BN191+Miesiace!BU191+Miesiace!CB191+Miesiace!C191</f>
        <v>0</v>
      </c>
      <c r="D193" s="51">
        <f t="shared" si="63"/>
        <v>0</v>
      </c>
      <c r="E193" s="5">
        <f t="shared" si="64"/>
        <v>0</v>
      </c>
      <c r="F193" s="6" t="str">
        <f t="shared" si="65"/>
        <v/>
      </c>
      <c r="G193" s="8"/>
      <c r="I193" s="7" t="str">
        <f>Kategorie!B192</f>
        <v>podatki od wynagrodzeń</v>
      </c>
      <c r="J193" s="48">
        <f t="shared" si="62"/>
        <v>0</v>
      </c>
      <c r="K193" s="49">
        <f>Miesiace!D191</f>
        <v>0</v>
      </c>
      <c r="L193" s="50">
        <f>Miesiace!K191</f>
        <v>0</v>
      </c>
      <c r="M193" s="50">
        <f>Miesiace!R191</f>
        <v>0</v>
      </c>
      <c r="N193" s="50">
        <f>Miesiace!Y191</f>
        <v>0</v>
      </c>
      <c r="O193" s="50">
        <f>Miesiace!AF191</f>
        <v>0</v>
      </c>
      <c r="P193" s="50">
        <f>Miesiace!AM191</f>
        <v>0</v>
      </c>
      <c r="Q193" s="50">
        <f>Miesiace!AT191</f>
        <v>0</v>
      </c>
      <c r="R193" s="50">
        <f>Miesiace!BA191</f>
        <v>0</v>
      </c>
      <c r="S193" s="50">
        <f>Miesiace!BH191</f>
        <v>0</v>
      </c>
      <c r="T193" s="50">
        <f>Miesiace!BO191</f>
        <v>0</v>
      </c>
      <c r="U193" s="50">
        <f>Miesiace!BV191</f>
        <v>0</v>
      </c>
      <c r="V193" s="50">
        <f>Miesiace!CC191</f>
        <v>0</v>
      </c>
    </row>
    <row r="194" spans="2:22">
      <c r="B194" s="61" t="str">
        <f>Kategorie!B193</f>
        <v>inne</v>
      </c>
      <c r="C194" s="11">
        <f>Miesiace!C192+Miesiace!J192+Miesiace!Q192+Miesiace!X192+Miesiace!AE192+Miesiace!AL192+Miesiace!AS192+Miesiace!AZ192+Miesiace!BG192+Miesiace!BN192+Miesiace!BU192+Miesiace!CB192+Miesiace!C192</f>
        <v>0</v>
      </c>
      <c r="D194" s="51">
        <f t="shared" si="63"/>
        <v>0</v>
      </c>
      <c r="E194" s="5">
        <f t="shared" si="64"/>
        <v>0</v>
      </c>
      <c r="F194" s="6" t="str">
        <f t="shared" si="65"/>
        <v/>
      </c>
      <c r="G194" s="8"/>
      <c r="I194" s="7" t="str">
        <f>Kategorie!B193</f>
        <v>inne</v>
      </c>
      <c r="J194" s="48">
        <f t="shared" si="62"/>
        <v>0</v>
      </c>
      <c r="K194" s="49">
        <f>Miesiace!D192</f>
        <v>0</v>
      </c>
      <c r="L194" s="50">
        <f>Miesiace!K192</f>
        <v>0</v>
      </c>
      <c r="M194" s="50">
        <f>Miesiace!R192</f>
        <v>0</v>
      </c>
      <c r="N194" s="50">
        <f>Miesiace!Y192</f>
        <v>0</v>
      </c>
      <c r="O194" s="50">
        <f>Miesiace!AF192</f>
        <v>0</v>
      </c>
      <c r="P194" s="50">
        <f>Miesiace!AM192</f>
        <v>0</v>
      </c>
      <c r="Q194" s="50">
        <f>Miesiace!AT192</f>
        <v>0</v>
      </c>
      <c r="R194" s="50">
        <f>Miesiace!BA192</f>
        <v>0</v>
      </c>
      <c r="S194" s="50">
        <f>Miesiace!BH192</f>
        <v>0</v>
      </c>
      <c r="T194" s="50">
        <f>Miesiace!BO192</f>
        <v>0</v>
      </c>
      <c r="U194" s="50">
        <f>Miesiace!BV192</f>
        <v>0</v>
      </c>
      <c r="V194" s="50">
        <f>Miesiace!CC192</f>
        <v>0</v>
      </c>
    </row>
    <row r="195" spans="2:22">
      <c r="B195" s="61" t="str">
        <f>Kategorie!B194</f>
        <v>.</v>
      </c>
      <c r="C195" s="11">
        <f>Miesiace!C193+Miesiace!J193+Miesiace!Q193+Miesiace!X193+Miesiace!AE193+Miesiace!AL193+Miesiace!AS193+Miesiace!AZ193+Miesiace!BG193+Miesiace!BN193+Miesiace!BU193+Miesiace!CB193+Miesiace!C193</f>
        <v>0</v>
      </c>
      <c r="D195" s="51">
        <f t="shared" si="63"/>
        <v>0</v>
      </c>
      <c r="E195" s="5">
        <f t="shared" si="64"/>
        <v>0</v>
      </c>
      <c r="F195" s="6" t="str">
        <f t="shared" si="65"/>
        <v/>
      </c>
      <c r="G195" s="8"/>
      <c r="I195" s="7" t="str">
        <f>Kategorie!B194</f>
        <v>.</v>
      </c>
      <c r="J195" s="48">
        <f t="shared" si="62"/>
        <v>0</v>
      </c>
      <c r="K195" s="49">
        <f>Miesiace!D193</f>
        <v>0</v>
      </c>
      <c r="L195" s="50">
        <f>Miesiace!K193</f>
        <v>0</v>
      </c>
      <c r="M195" s="50">
        <f>Miesiace!R193</f>
        <v>0</v>
      </c>
      <c r="N195" s="50">
        <f>Miesiace!Y193</f>
        <v>0</v>
      </c>
      <c r="O195" s="50">
        <f>Miesiace!AF193</f>
        <v>0</v>
      </c>
      <c r="P195" s="50">
        <f>Miesiace!AM193</f>
        <v>0</v>
      </c>
      <c r="Q195" s="50">
        <f>Miesiace!AT193</f>
        <v>0</v>
      </c>
      <c r="R195" s="50">
        <f>Miesiace!BA193</f>
        <v>0</v>
      </c>
      <c r="S195" s="50">
        <f>Miesiace!BH193</f>
        <v>0</v>
      </c>
      <c r="T195" s="50">
        <f>Miesiace!BO193</f>
        <v>0</v>
      </c>
      <c r="U195" s="50">
        <f>Miesiace!BV193</f>
        <v>0</v>
      </c>
      <c r="V195" s="50">
        <f>Miesiace!CC193</f>
        <v>0</v>
      </c>
    </row>
    <row r="196" spans="2:22">
      <c r="B196" s="61" t="str">
        <f>Kategorie!B195</f>
        <v>.</v>
      </c>
      <c r="C196" s="11">
        <f>Miesiace!C194+Miesiace!J194+Miesiace!Q194+Miesiace!X194+Miesiace!AE194+Miesiace!AL194+Miesiace!AS194+Miesiace!AZ194+Miesiace!BG194+Miesiace!BN194+Miesiace!BU194+Miesiace!CB194+Miesiace!C194</f>
        <v>0</v>
      </c>
      <c r="D196" s="51">
        <f t="shared" si="63"/>
        <v>0</v>
      </c>
      <c r="E196" s="5">
        <f t="shared" si="64"/>
        <v>0</v>
      </c>
      <c r="F196" s="6" t="str">
        <f t="shared" si="65"/>
        <v/>
      </c>
      <c r="G196" s="8"/>
      <c r="I196" s="7" t="str">
        <f>Kategorie!B195</f>
        <v>.</v>
      </c>
      <c r="J196" s="48">
        <f t="shared" si="62"/>
        <v>0</v>
      </c>
      <c r="K196" s="49">
        <f>Miesiace!D194</f>
        <v>0</v>
      </c>
      <c r="L196" s="50">
        <f>Miesiace!K194</f>
        <v>0</v>
      </c>
      <c r="M196" s="50">
        <f>Miesiace!R194</f>
        <v>0</v>
      </c>
      <c r="N196" s="50">
        <f>Miesiace!Y194</f>
        <v>0</v>
      </c>
      <c r="O196" s="50">
        <f>Miesiace!AF194</f>
        <v>0</v>
      </c>
      <c r="P196" s="50">
        <f>Miesiace!AM194</f>
        <v>0</v>
      </c>
      <c r="Q196" s="50">
        <f>Miesiace!AT194</f>
        <v>0</v>
      </c>
      <c r="R196" s="50">
        <f>Miesiace!BA194</f>
        <v>0</v>
      </c>
      <c r="S196" s="50">
        <f>Miesiace!BH194</f>
        <v>0</v>
      </c>
      <c r="T196" s="50">
        <f>Miesiace!BO194</f>
        <v>0</v>
      </c>
      <c r="U196" s="50">
        <f>Miesiace!BV194</f>
        <v>0</v>
      </c>
      <c r="V196" s="50">
        <f>Miesiace!CC194</f>
        <v>0</v>
      </c>
    </row>
    <row r="197" spans="2:22">
      <c r="B197" s="61" t="str">
        <f>Kategorie!B196</f>
        <v>.</v>
      </c>
      <c r="C197" s="11">
        <f>Miesiace!C195+Miesiace!J195+Miesiace!Q195+Miesiace!X195+Miesiace!AE195+Miesiace!AL195+Miesiace!AS195+Miesiace!AZ195+Miesiace!BG195+Miesiace!BN195+Miesiace!BU195+Miesiace!CB195+Miesiace!C195</f>
        <v>0</v>
      </c>
      <c r="D197" s="51">
        <f t="shared" si="63"/>
        <v>0</v>
      </c>
      <c r="E197" s="5">
        <f t="shared" si="64"/>
        <v>0</v>
      </c>
      <c r="F197" s="16" t="str">
        <f t="shared" si="65"/>
        <v/>
      </c>
      <c r="G197" s="17"/>
      <c r="I197" s="7" t="str">
        <f>Kategorie!B196</f>
        <v>.</v>
      </c>
      <c r="J197" s="48">
        <f t="shared" si="62"/>
        <v>0</v>
      </c>
      <c r="K197" s="49">
        <f>Miesiace!D195</f>
        <v>0</v>
      </c>
      <c r="L197" s="50">
        <f>Miesiace!K195</f>
        <v>0</v>
      </c>
      <c r="M197" s="50">
        <f>Miesiace!R195</f>
        <v>0</v>
      </c>
      <c r="N197" s="50">
        <f>Miesiace!Y195</f>
        <v>0</v>
      </c>
      <c r="O197" s="50">
        <f>Miesiace!AF195</f>
        <v>0</v>
      </c>
      <c r="P197" s="50">
        <f>Miesiace!AM195</f>
        <v>0</v>
      </c>
      <c r="Q197" s="50">
        <f>Miesiace!AT195</f>
        <v>0</v>
      </c>
      <c r="R197" s="50">
        <f>Miesiace!BA195</f>
        <v>0</v>
      </c>
      <c r="S197" s="50">
        <f>Miesiace!BH195</f>
        <v>0</v>
      </c>
      <c r="T197" s="50">
        <f>Miesiace!BO195</f>
        <v>0</v>
      </c>
      <c r="U197" s="50">
        <f>Miesiace!BV195</f>
        <v>0</v>
      </c>
      <c r="V197" s="50">
        <f>Miesiace!CC195</f>
        <v>0</v>
      </c>
    </row>
    <row r="198" spans="2:22" ht="15" customHeight="1">
      <c r="B198" s="61" t="str">
        <f>Kategorie!B197</f>
        <v>.</v>
      </c>
      <c r="C198" s="11">
        <f>Miesiace!C196+Miesiace!J196+Miesiace!Q196+Miesiace!X196+Miesiace!AE196+Miesiace!AL196+Miesiace!AS196+Miesiace!AZ196+Miesiace!BG196+Miesiace!BN196+Miesiace!BU196+Miesiace!CB196+Miesiace!C196</f>
        <v>0</v>
      </c>
      <c r="D198" s="51">
        <f t="shared" si="63"/>
        <v>0</v>
      </c>
      <c r="E198" s="5">
        <f t="shared" si="64"/>
        <v>0</v>
      </c>
      <c r="F198" s="16" t="str">
        <f t="shared" si="65"/>
        <v/>
      </c>
      <c r="G198" s="17"/>
      <c r="I198" s="7" t="str">
        <f>Kategorie!B197</f>
        <v>.</v>
      </c>
      <c r="J198" s="48">
        <f t="shared" si="62"/>
        <v>0</v>
      </c>
      <c r="K198" s="49">
        <f>Miesiace!D196</f>
        <v>0</v>
      </c>
      <c r="L198" s="50">
        <f>Miesiace!K196</f>
        <v>0</v>
      </c>
      <c r="M198" s="50">
        <f>Miesiace!R196</f>
        <v>0</v>
      </c>
      <c r="N198" s="50">
        <f>Miesiace!Y196</f>
        <v>0</v>
      </c>
      <c r="O198" s="50">
        <f>Miesiace!AF196</f>
        <v>0</v>
      </c>
      <c r="P198" s="50">
        <f>Miesiace!AM196</f>
        <v>0</v>
      </c>
      <c r="Q198" s="50">
        <f>Miesiace!AT196</f>
        <v>0</v>
      </c>
      <c r="R198" s="50">
        <f>Miesiace!BA196</f>
        <v>0</v>
      </c>
      <c r="S198" s="50">
        <f>Miesiace!BH196</f>
        <v>0</v>
      </c>
      <c r="T198" s="50">
        <f>Miesiace!BO196</f>
        <v>0</v>
      </c>
      <c r="U198" s="50">
        <f>Miesiace!BV196</f>
        <v>0</v>
      </c>
      <c r="V198" s="50">
        <f>Miesiace!CC196</f>
        <v>0</v>
      </c>
    </row>
    <row r="199" spans="2:22">
      <c r="B199" s="60"/>
      <c r="C199"/>
      <c r="D199"/>
      <c r="E199"/>
      <c r="F199"/>
      <c r="G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2:22">
      <c r="B200" s="62" t="str">
        <f>Kategorie!B199</f>
        <v>Nieprzewidziane sytuacje</v>
      </c>
      <c r="C200" s="28">
        <f>Miesiace!C198+Miesiace!J198+Miesiace!Q198+Miesiace!X198+Miesiace!AE198+Miesiace!AL198+Miesiace!AS198+Miesiace!AZ198+Miesiace!BG198+Miesiace!BN198+Miesiace!BU198+Miesiace!CB198+Miesiace!C198</f>
        <v>0</v>
      </c>
      <c r="D200" s="29">
        <f>(SUM(K200:V200))</f>
        <v>0</v>
      </c>
      <c r="E200" s="34">
        <f>C200-D200</f>
        <v>0</v>
      </c>
      <c r="F200" s="31" t="str">
        <f>IFERROR(D200/C200,"")</f>
        <v/>
      </c>
      <c r="G200" s="34"/>
      <c r="I200" s="43" t="str">
        <f>Kategorie!B199</f>
        <v>Nieprzewidziane sytuacje</v>
      </c>
      <c r="J200" s="30">
        <f t="shared" ref="J200:J210" si="66">(SUM(K200:V200)/$J$1)</f>
        <v>0</v>
      </c>
      <c r="K200" s="30">
        <f>Miesiace!D198</f>
        <v>0</v>
      </c>
      <c r="L200" s="30">
        <f>Miesiace!K198</f>
        <v>0</v>
      </c>
      <c r="M200" s="30">
        <f>Miesiace!R198</f>
        <v>0</v>
      </c>
      <c r="N200" s="30">
        <f>Miesiace!Y198</f>
        <v>0</v>
      </c>
      <c r="O200" s="30">
        <f>Miesiace!AF198</f>
        <v>0</v>
      </c>
      <c r="P200" s="30">
        <f>Miesiace!AM198</f>
        <v>0</v>
      </c>
      <c r="Q200" s="30">
        <f>Miesiace!AT198</f>
        <v>0</v>
      </c>
      <c r="R200" s="30">
        <f>Miesiace!BA198</f>
        <v>0</v>
      </c>
      <c r="S200" s="30">
        <f>Miesiace!BH198</f>
        <v>0</v>
      </c>
      <c r="T200" s="30">
        <f>Miesiace!BO198</f>
        <v>0</v>
      </c>
      <c r="U200" s="30">
        <f>Miesiace!BV198</f>
        <v>0</v>
      </c>
      <c r="V200" s="30">
        <f>Miesiace!CC198</f>
        <v>0</v>
      </c>
    </row>
    <row r="201" spans="2:22">
      <c r="B201" s="61" t="str">
        <f>Kategorie!B200</f>
        <v xml:space="preserve">naprawa sprzętu, który uległ awarii </v>
      </c>
      <c r="C201" s="11">
        <f>Miesiace!C199+Miesiace!J199+Miesiace!Q199+Miesiace!X199+Miesiace!AE199+Miesiace!AL199+Miesiace!AS199+Miesiace!AZ199+Miesiace!BG199+Miesiace!BN199+Miesiace!BU199+Miesiace!CB199+Miesiace!C199</f>
        <v>0</v>
      </c>
      <c r="D201" s="51">
        <f t="shared" ref="D201:D210" si="67">(SUM(K201:V201))</f>
        <v>0</v>
      </c>
      <c r="E201" s="5">
        <f t="shared" ref="E201:E210" si="68">C201-D201</f>
        <v>0</v>
      </c>
      <c r="F201" s="6" t="str">
        <f t="shared" ref="F201:F210" si="69">IFERROR(D201/C201,"")</f>
        <v/>
      </c>
      <c r="G201" s="8"/>
      <c r="I201" s="7" t="str">
        <f>Kategorie!B200</f>
        <v xml:space="preserve">naprawa sprzętu, który uległ awarii </v>
      </c>
      <c r="J201" s="48">
        <f t="shared" si="66"/>
        <v>0</v>
      </c>
      <c r="K201" s="49">
        <f>Miesiace!D199</f>
        <v>0</v>
      </c>
      <c r="L201" s="50">
        <f>Miesiace!K199</f>
        <v>0</v>
      </c>
      <c r="M201" s="50">
        <f>Miesiace!R199</f>
        <v>0</v>
      </c>
      <c r="N201" s="50">
        <f>Miesiace!Y199</f>
        <v>0</v>
      </c>
      <c r="O201" s="50">
        <f>Miesiace!AF199</f>
        <v>0</v>
      </c>
      <c r="P201" s="50">
        <f>Miesiace!AM199</f>
        <v>0</v>
      </c>
      <c r="Q201" s="50">
        <f>Miesiace!AT199</f>
        <v>0</v>
      </c>
      <c r="R201" s="50">
        <f>Miesiace!BA199</f>
        <v>0</v>
      </c>
      <c r="S201" s="50">
        <f>Miesiace!BH199</f>
        <v>0</v>
      </c>
      <c r="T201" s="50">
        <f>Miesiace!BO199</f>
        <v>0</v>
      </c>
      <c r="U201" s="50">
        <f>Miesiace!BV199</f>
        <v>0</v>
      </c>
      <c r="V201" s="50">
        <f>Miesiace!CC199</f>
        <v>0</v>
      </c>
    </row>
    <row r="202" spans="2:22" ht="15" customHeight="1">
      <c r="B202" s="61" t="str">
        <f>Kategorie!B201</f>
        <v>likwidacja skutków zdarzeń losowych</v>
      </c>
      <c r="C202" s="11">
        <f>Miesiace!C200+Miesiace!J200+Miesiace!Q200+Miesiace!X200+Miesiace!AE200+Miesiace!AL200+Miesiace!AS200+Miesiace!AZ200+Miesiace!BG200+Miesiace!BN200+Miesiace!BU200+Miesiace!CB200+Miesiace!C200</f>
        <v>0</v>
      </c>
      <c r="D202" s="51">
        <f t="shared" si="67"/>
        <v>0</v>
      </c>
      <c r="E202" s="5">
        <f t="shared" si="68"/>
        <v>0</v>
      </c>
      <c r="F202" s="6" t="str">
        <f t="shared" si="69"/>
        <v/>
      </c>
      <c r="G202" s="8"/>
      <c r="I202" s="7" t="str">
        <f>Kategorie!B201</f>
        <v>likwidacja skutków zdarzeń losowych</v>
      </c>
      <c r="J202" s="48">
        <f t="shared" si="66"/>
        <v>0</v>
      </c>
      <c r="K202" s="49">
        <f>Miesiace!D200</f>
        <v>0</v>
      </c>
      <c r="L202" s="50">
        <f>Miesiace!K200</f>
        <v>0</v>
      </c>
      <c r="M202" s="50">
        <f>Miesiace!R200</f>
        <v>0</v>
      </c>
      <c r="N202" s="50">
        <f>Miesiace!Y200</f>
        <v>0</v>
      </c>
      <c r="O202" s="50">
        <f>Miesiace!AF200</f>
        <v>0</v>
      </c>
      <c r="P202" s="50">
        <f>Miesiace!AM200</f>
        <v>0</v>
      </c>
      <c r="Q202" s="50">
        <f>Miesiace!AT200</f>
        <v>0</v>
      </c>
      <c r="R202" s="50">
        <f>Miesiace!BA200</f>
        <v>0</v>
      </c>
      <c r="S202" s="50">
        <f>Miesiace!BH200</f>
        <v>0</v>
      </c>
      <c r="T202" s="50">
        <f>Miesiace!BO200</f>
        <v>0</v>
      </c>
      <c r="U202" s="50">
        <f>Miesiace!BV200</f>
        <v>0</v>
      </c>
      <c r="V202" s="50">
        <f>Miesiace!CC200</f>
        <v>0</v>
      </c>
    </row>
    <row r="203" spans="2:22" ht="15" customHeight="1">
      <c r="B203" s="61" t="str">
        <f>Kategorie!B202</f>
        <v xml:space="preserve">zwolnienia lekarskie właściciela i pracowników </v>
      </c>
      <c r="C203" s="11">
        <f>Miesiace!C201+Miesiace!J201+Miesiace!Q201+Miesiace!X201+Miesiace!AE201+Miesiace!AL201+Miesiace!AS201+Miesiace!AZ201+Miesiace!BG201+Miesiace!BN201+Miesiace!BU201+Miesiace!CB201+Miesiace!C201</f>
        <v>0</v>
      </c>
      <c r="D203" s="51">
        <f t="shared" si="67"/>
        <v>0</v>
      </c>
      <c r="E203" s="5">
        <f t="shared" si="68"/>
        <v>0</v>
      </c>
      <c r="F203" s="6" t="str">
        <f t="shared" si="69"/>
        <v/>
      </c>
      <c r="G203" s="8"/>
      <c r="I203" s="7" t="str">
        <f>Kategorie!B202</f>
        <v xml:space="preserve">zwolnienia lekarskie właściciela i pracowników </v>
      </c>
      <c r="J203" s="48">
        <f t="shared" si="66"/>
        <v>0</v>
      </c>
      <c r="K203" s="49">
        <f>Miesiace!D201</f>
        <v>0</v>
      </c>
      <c r="L203" s="50">
        <f>Miesiace!K201</f>
        <v>0</v>
      </c>
      <c r="M203" s="50">
        <f>Miesiace!R201</f>
        <v>0</v>
      </c>
      <c r="N203" s="50">
        <f>Miesiace!Y201</f>
        <v>0</v>
      </c>
      <c r="O203" s="50">
        <f>Miesiace!AF201</f>
        <v>0</v>
      </c>
      <c r="P203" s="50">
        <f>Miesiace!AM201</f>
        <v>0</v>
      </c>
      <c r="Q203" s="50">
        <f>Miesiace!AT201</f>
        <v>0</v>
      </c>
      <c r="R203" s="50">
        <f>Miesiace!BA201</f>
        <v>0</v>
      </c>
      <c r="S203" s="50">
        <f>Miesiace!BH201</f>
        <v>0</v>
      </c>
      <c r="T203" s="50">
        <f>Miesiace!BO201</f>
        <v>0</v>
      </c>
      <c r="U203" s="50">
        <f>Miesiace!BV201</f>
        <v>0</v>
      </c>
      <c r="V203" s="50">
        <f>Miesiace!CC201</f>
        <v>0</v>
      </c>
    </row>
    <row r="204" spans="2:22" ht="15" customHeight="1">
      <c r="B204" s="61" t="str">
        <f>Kategorie!B203</f>
        <v xml:space="preserve">pozew od klientki </v>
      </c>
      <c r="C204" s="11">
        <f>Miesiace!C202+Miesiace!J202+Miesiace!Q202+Miesiace!X202+Miesiace!AE202+Miesiace!AL202+Miesiace!AS202+Miesiace!AZ202+Miesiace!BG202+Miesiace!BN202+Miesiace!BU202+Miesiace!CB202+Miesiace!C202</f>
        <v>0</v>
      </c>
      <c r="D204" s="51">
        <f t="shared" si="67"/>
        <v>0</v>
      </c>
      <c r="E204" s="5">
        <f t="shared" si="68"/>
        <v>0</v>
      </c>
      <c r="F204" s="6" t="str">
        <f t="shared" si="69"/>
        <v/>
      </c>
      <c r="G204" s="8"/>
      <c r="I204" s="7" t="str">
        <f>Kategorie!B203</f>
        <v xml:space="preserve">pozew od klientki </v>
      </c>
      <c r="J204" s="48">
        <f t="shared" si="66"/>
        <v>0</v>
      </c>
      <c r="K204" s="49">
        <f>Miesiace!D202</f>
        <v>0</v>
      </c>
      <c r="L204" s="50">
        <f>Miesiace!K202</f>
        <v>0</v>
      </c>
      <c r="M204" s="50">
        <f>Miesiace!R202</f>
        <v>0</v>
      </c>
      <c r="N204" s="50">
        <f>Miesiace!Y202</f>
        <v>0</v>
      </c>
      <c r="O204" s="50">
        <f>Miesiace!AF202</f>
        <v>0</v>
      </c>
      <c r="P204" s="50">
        <f>Miesiace!AM202</f>
        <v>0</v>
      </c>
      <c r="Q204" s="50">
        <f>Miesiace!AT202</f>
        <v>0</v>
      </c>
      <c r="R204" s="50">
        <f>Miesiace!BA202</f>
        <v>0</v>
      </c>
      <c r="S204" s="50">
        <f>Miesiace!BH202</f>
        <v>0</v>
      </c>
      <c r="T204" s="50">
        <f>Miesiace!BO202</f>
        <v>0</v>
      </c>
      <c r="U204" s="50">
        <f>Miesiace!BV202</f>
        <v>0</v>
      </c>
      <c r="V204" s="50">
        <f>Miesiace!CC202</f>
        <v>0</v>
      </c>
    </row>
    <row r="205" spans="2:22">
      <c r="B205" s="61" t="str">
        <f>Kategorie!B204</f>
        <v xml:space="preserve">kara nałożona przez organy państwowe </v>
      </c>
      <c r="C205" s="11">
        <f>Miesiace!C203+Miesiace!J203+Miesiace!Q203+Miesiace!X203+Miesiace!AE203+Miesiace!AL203+Miesiace!AS203+Miesiace!AZ203+Miesiace!BG203+Miesiace!BN203+Miesiace!BU203+Miesiace!CB203+Miesiace!C203</f>
        <v>0</v>
      </c>
      <c r="D205" s="51">
        <f t="shared" si="67"/>
        <v>0</v>
      </c>
      <c r="E205" s="5">
        <f t="shared" si="68"/>
        <v>0</v>
      </c>
      <c r="F205" s="6" t="str">
        <f t="shared" si="69"/>
        <v/>
      </c>
      <c r="G205" s="8"/>
      <c r="I205" s="7" t="str">
        <f>Kategorie!B204</f>
        <v xml:space="preserve">kara nałożona przez organy państwowe </v>
      </c>
      <c r="J205" s="48">
        <f t="shared" si="66"/>
        <v>0</v>
      </c>
      <c r="K205" s="49">
        <f>Miesiace!D203</f>
        <v>0</v>
      </c>
      <c r="L205" s="50">
        <f>Miesiace!K203</f>
        <v>0</v>
      </c>
      <c r="M205" s="50">
        <f>Miesiace!R203</f>
        <v>0</v>
      </c>
      <c r="N205" s="50">
        <f>Miesiace!Y203</f>
        <v>0</v>
      </c>
      <c r="O205" s="50">
        <f>Miesiace!AF203</f>
        <v>0</v>
      </c>
      <c r="P205" s="50">
        <f>Miesiace!AM203</f>
        <v>0</v>
      </c>
      <c r="Q205" s="50">
        <f>Miesiace!AT203</f>
        <v>0</v>
      </c>
      <c r="R205" s="50">
        <f>Miesiace!BA203</f>
        <v>0</v>
      </c>
      <c r="S205" s="50">
        <f>Miesiace!BH203</f>
        <v>0</v>
      </c>
      <c r="T205" s="50">
        <f>Miesiace!BO203</f>
        <v>0</v>
      </c>
      <c r="U205" s="50">
        <f>Miesiace!BV203</f>
        <v>0</v>
      </c>
      <c r="V205" s="50">
        <f>Miesiace!CC203</f>
        <v>0</v>
      </c>
    </row>
    <row r="206" spans="2:22">
      <c r="B206" s="61" t="str">
        <f>Kategorie!B205</f>
        <v xml:space="preserve">koszty związane z wdrażaniem nowych przepisów (np. z RODO) </v>
      </c>
      <c r="C206" s="11">
        <f>Miesiace!C204+Miesiace!J204+Miesiace!Q204+Miesiace!X204+Miesiace!AE204+Miesiace!AL204+Miesiace!AS204+Miesiace!AZ204+Miesiace!BG204+Miesiace!BN204+Miesiace!BU204+Miesiace!CB204+Miesiace!C204</f>
        <v>0</v>
      </c>
      <c r="D206" s="51">
        <f t="shared" si="67"/>
        <v>0</v>
      </c>
      <c r="E206" s="5">
        <f t="shared" si="68"/>
        <v>0</v>
      </c>
      <c r="F206" s="6" t="str">
        <f t="shared" si="69"/>
        <v/>
      </c>
      <c r="G206" s="8"/>
      <c r="I206" s="7" t="str">
        <f>Kategorie!B205</f>
        <v xml:space="preserve">koszty związane z wdrażaniem nowych przepisów (np. z RODO) </v>
      </c>
      <c r="J206" s="48">
        <f t="shared" si="66"/>
        <v>0</v>
      </c>
      <c r="K206" s="49">
        <f>Miesiace!D204</f>
        <v>0</v>
      </c>
      <c r="L206" s="50">
        <f>Miesiace!K204</f>
        <v>0</v>
      </c>
      <c r="M206" s="50">
        <f>Miesiace!R204</f>
        <v>0</v>
      </c>
      <c r="N206" s="50">
        <f>Miesiace!Y204</f>
        <v>0</v>
      </c>
      <c r="O206" s="50">
        <f>Miesiace!AF204</f>
        <v>0</v>
      </c>
      <c r="P206" s="50">
        <f>Miesiace!AM204</f>
        <v>0</v>
      </c>
      <c r="Q206" s="50">
        <f>Miesiace!AT204</f>
        <v>0</v>
      </c>
      <c r="R206" s="50">
        <f>Miesiace!BA204</f>
        <v>0</v>
      </c>
      <c r="S206" s="50">
        <f>Miesiace!BH204</f>
        <v>0</v>
      </c>
      <c r="T206" s="50">
        <f>Miesiace!BO204</f>
        <v>0</v>
      </c>
      <c r="U206" s="50">
        <f>Miesiace!BV204</f>
        <v>0</v>
      </c>
      <c r="V206" s="50">
        <f>Miesiace!CC204</f>
        <v>0</v>
      </c>
    </row>
    <row r="207" spans="2:22">
      <c r="B207" s="61" t="str">
        <f>Kategorie!B206</f>
        <v>.</v>
      </c>
      <c r="C207" s="11">
        <f>Miesiace!C205+Miesiace!J205+Miesiace!Q205+Miesiace!X205+Miesiace!AE205+Miesiace!AL205+Miesiace!AS205+Miesiace!AZ205+Miesiace!BG205+Miesiace!BN205+Miesiace!BU205+Miesiace!CB205+Miesiace!C205</f>
        <v>0</v>
      </c>
      <c r="D207" s="51">
        <f t="shared" si="67"/>
        <v>0</v>
      </c>
      <c r="E207" s="5">
        <f t="shared" si="68"/>
        <v>0</v>
      </c>
      <c r="F207" s="6" t="str">
        <f t="shared" si="69"/>
        <v/>
      </c>
      <c r="G207" s="8"/>
      <c r="I207" s="7" t="str">
        <f>Kategorie!B206</f>
        <v>.</v>
      </c>
      <c r="J207" s="48">
        <f t="shared" si="66"/>
        <v>0</v>
      </c>
      <c r="K207" s="49">
        <f>Miesiace!D205</f>
        <v>0</v>
      </c>
      <c r="L207" s="50">
        <f>Miesiace!K205</f>
        <v>0</v>
      </c>
      <c r="M207" s="50">
        <f>Miesiace!R205</f>
        <v>0</v>
      </c>
      <c r="N207" s="50">
        <f>Miesiace!Y205</f>
        <v>0</v>
      </c>
      <c r="O207" s="50">
        <f>Miesiace!AF205</f>
        <v>0</v>
      </c>
      <c r="P207" s="50">
        <f>Miesiace!AM205</f>
        <v>0</v>
      </c>
      <c r="Q207" s="50">
        <f>Miesiace!AT205</f>
        <v>0</v>
      </c>
      <c r="R207" s="50">
        <f>Miesiace!BA205</f>
        <v>0</v>
      </c>
      <c r="S207" s="50">
        <f>Miesiace!BH205</f>
        <v>0</v>
      </c>
      <c r="T207" s="50">
        <f>Miesiace!BO205</f>
        <v>0</v>
      </c>
      <c r="U207" s="50">
        <f>Miesiace!BV205</f>
        <v>0</v>
      </c>
      <c r="V207" s="50">
        <f>Miesiace!CC205</f>
        <v>0</v>
      </c>
    </row>
    <row r="208" spans="2:22">
      <c r="B208" s="61" t="str">
        <f>Kategorie!B207</f>
        <v>.</v>
      </c>
      <c r="C208" s="11">
        <f>Miesiace!C206+Miesiace!J206+Miesiace!Q206+Miesiace!X206+Miesiace!AE206+Miesiace!AL206+Miesiace!AS206+Miesiace!AZ206+Miesiace!BG206+Miesiace!BN206+Miesiace!BU206+Miesiace!CB206+Miesiace!C206</f>
        <v>0</v>
      </c>
      <c r="D208" s="51">
        <f t="shared" si="67"/>
        <v>0</v>
      </c>
      <c r="E208" s="5">
        <f t="shared" si="68"/>
        <v>0</v>
      </c>
      <c r="F208" s="6" t="str">
        <f t="shared" si="69"/>
        <v/>
      </c>
      <c r="G208" s="8"/>
      <c r="I208" s="7" t="str">
        <f>Kategorie!B207</f>
        <v>.</v>
      </c>
      <c r="J208" s="48">
        <f t="shared" si="66"/>
        <v>0</v>
      </c>
      <c r="K208" s="49">
        <f>Miesiace!D206</f>
        <v>0</v>
      </c>
      <c r="L208" s="50">
        <f>Miesiace!K206</f>
        <v>0</v>
      </c>
      <c r="M208" s="50">
        <f>Miesiace!R206</f>
        <v>0</v>
      </c>
      <c r="N208" s="50">
        <f>Miesiace!Y206</f>
        <v>0</v>
      </c>
      <c r="O208" s="50">
        <f>Miesiace!AF206</f>
        <v>0</v>
      </c>
      <c r="P208" s="50">
        <f>Miesiace!AM206</f>
        <v>0</v>
      </c>
      <c r="Q208" s="50">
        <f>Miesiace!AT206</f>
        <v>0</v>
      </c>
      <c r="R208" s="50">
        <f>Miesiace!BA206</f>
        <v>0</v>
      </c>
      <c r="S208" s="50">
        <f>Miesiace!BH206</f>
        <v>0</v>
      </c>
      <c r="T208" s="50">
        <f>Miesiace!BO206</f>
        <v>0</v>
      </c>
      <c r="U208" s="50">
        <f>Miesiace!BV206</f>
        <v>0</v>
      </c>
      <c r="V208" s="50">
        <f>Miesiace!CC206</f>
        <v>0</v>
      </c>
    </row>
    <row r="209" spans="2:22">
      <c r="B209" s="61" t="str">
        <f>Kategorie!B208</f>
        <v>.</v>
      </c>
      <c r="C209" s="11">
        <f>Miesiace!C207+Miesiace!J207+Miesiace!Q207+Miesiace!X207+Miesiace!AE207+Miesiace!AL207+Miesiace!AS207+Miesiace!AZ207+Miesiace!BG207+Miesiace!BN207+Miesiace!BU207+Miesiace!CB207+Miesiace!C207</f>
        <v>0</v>
      </c>
      <c r="D209" s="51">
        <f t="shared" si="67"/>
        <v>0</v>
      </c>
      <c r="E209" s="5">
        <f t="shared" si="68"/>
        <v>0</v>
      </c>
      <c r="F209" s="16" t="str">
        <f t="shared" si="69"/>
        <v/>
      </c>
      <c r="G209" s="17"/>
      <c r="I209" s="7" t="str">
        <f>Kategorie!B208</f>
        <v>.</v>
      </c>
      <c r="J209" s="48">
        <f t="shared" si="66"/>
        <v>0</v>
      </c>
      <c r="K209" s="49">
        <f>Miesiace!D207</f>
        <v>0</v>
      </c>
      <c r="L209" s="50">
        <f>Miesiace!K207</f>
        <v>0</v>
      </c>
      <c r="M209" s="50">
        <f>Miesiace!R207</f>
        <v>0</v>
      </c>
      <c r="N209" s="50">
        <f>Miesiace!Y207</f>
        <v>0</v>
      </c>
      <c r="O209" s="50">
        <f>Miesiace!AF207</f>
        <v>0</v>
      </c>
      <c r="P209" s="50">
        <f>Miesiace!AM207</f>
        <v>0</v>
      </c>
      <c r="Q209" s="50">
        <f>Miesiace!AT207</f>
        <v>0</v>
      </c>
      <c r="R209" s="50">
        <f>Miesiace!BA207</f>
        <v>0</v>
      </c>
      <c r="S209" s="50">
        <f>Miesiace!BH207</f>
        <v>0</v>
      </c>
      <c r="T209" s="50">
        <f>Miesiace!BO207</f>
        <v>0</v>
      </c>
      <c r="U209" s="50">
        <f>Miesiace!BV207</f>
        <v>0</v>
      </c>
      <c r="V209" s="50">
        <f>Miesiace!CC207</f>
        <v>0</v>
      </c>
    </row>
    <row r="210" spans="2:22">
      <c r="B210" s="61" t="str">
        <f>Kategorie!B209</f>
        <v>.</v>
      </c>
      <c r="C210" s="11">
        <f>Miesiace!C208+Miesiace!J208+Miesiace!Q208+Miesiace!X208+Miesiace!AE208+Miesiace!AL208+Miesiace!AS208+Miesiace!AZ208+Miesiace!BG208+Miesiace!BN208+Miesiace!BU208+Miesiace!CB208+Miesiace!C208</f>
        <v>0</v>
      </c>
      <c r="D210" s="51">
        <f t="shared" si="67"/>
        <v>0</v>
      </c>
      <c r="E210" s="5">
        <f t="shared" si="68"/>
        <v>0</v>
      </c>
      <c r="F210" s="16" t="str">
        <f t="shared" si="69"/>
        <v/>
      </c>
      <c r="G210" s="17"/>
      <c r="I210" s="7" t="str">
        <f>Kategorie!B209</f>
        <v>.</v>
      </c>
      <c r="J210" s="48">
        <f t="shared" si="66"/>
        <v>0</v>
      </c>
      <c r="K210" s="49">
        <f>Miesiace!D208</f>
        <v>0</v>
      </c>
      <c r="L210" s="50">
        <f>Miesiace!K208</f>
        <v>0</v>
      </c>
      <c r="M210" s="50">
        <f>Miesiace!R208</f>
        <v>0</v>
      </c>
      <c r="N210" s="50">
        <f>Miesiace!Y208</f>
        <v>0</v>
      </c>
      <c r="O210" s="50">
        <f>Miesiace!AF208</f>
        <v>0</v>
      </c>
      <c r="P210" s="50">
        <f>Miesiace!AM208</f>
        <v>0</v>
      </c>
      <c r="Q210" s="50">
        <f>Miesiace!AT208</f>
        <v>0</v>
      </c>
      <c r="R210" s="50">
        <f>Miesiace!BA208</f>
        <v>0</v>
      </c>
      <c r="S210" s="50">
        <f>Miesiace!BH208</f>
        <v>0</v>
      </c>
      <c r="T210" s="50">
        <f>Miesiace!BO208</f>
        <v>0</v>
      </c>
      <c r="U210" s="50">
        <f>Miesiace!BV208</f>
        <v>0</v>
      </c>
      <c r="V210" s="50">
        <f>Miesiace!CC208</f>
        <v>0</v>
      </c>
    </row>
    <row r="211" spans="2:22">
      <c r="B211" s="60"/>
      <c r="C211"/>
      <c r="D211"/>
      <c r="E211"/>
      <c r="F211"/>
      <c r="G211"/>
      <c r="I211" s="14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2:22" ht="15" customHeight="1">
      <c r="B212" s="62" t="str">
        <f>Kategorie!B211</f>
        <v>Inne</v>
      </c>
      <c r="C212" s="28">
        <f>Miesiace!C210+Miesiace!J210+Miesiace!Q210+Miesiace!X210+Miesiace!AE210+Miesiace!AL210+Miesiace!AS210+Miesiace!AZ210+Miesiace!BG210+Miesiace!BN210+Miesiace!BU210+Miesiace!CB210+Miesiace!C210</f>
        <v>0</v>
      </c>
      <c r="D212" s="29">
        <f>(SUM(K212:V212))</f>
        <v>0</v>
      </c>
      <c r="E212" s="34">
        <f>C212-D212</f>
        <v>0</v>
      </c>
      <c r="F212" s="31" t="str">
        <f>IFERROR(D212/C212,"")</f>
        <v/>
      </c>
      <c r="G212" s="34"/>
      <c r="I212" s="43" t="str">
        <f>Kategorie!B211</f>
        <v>Inne</v>
      </c>
      <c r="J212" s="30">
        <f t="shared" ref="J212:J222" si="70">(SUM(K212:V212)/$J$1)</f>
        <v>0</v>
      </c>
      <c r="K212" s="30">
        <f>Miesiace!D210</f>
        <v>0</v>
      </c>
      <c r="L212" s="30">
        <f>Miesiace!K210</f>
        <v>0</v>
      </c>
      <c r="M212" s="30">
        <f>Miesiace!R210</f>
        <v>0</v>
      </c>
      <c r="N212" s="30">
        <f>Miesiace!Y210</f>
        <v>0</v>
      </c>
      <c r="O212" s="30">
        <f>Miesiace!AF210</f>
        <v>0</v>
      </c>
      <c r="P212" s="30">
        <f>Miesiace!AM210</f>
        <v>0</v>
      </c>
      <c r="Q212" s="30">
        <f>Miesiace!AT210</f>
        <v>0</v>
      </c>
      <c r="R212" s="30">
        <f>Miesiace!BA210</f>
        <v>0</v>
      </c>
      <c r="S212" s="30">
        <f>Miesiace!BH210</f>
        <v>0</v>
      </c>
      <c r="T212" s="30">
        <f>Miesiace!BO210</f>
        <v>0</v>
      </c>
      <c r="U212" s="30">
        <f>Miesiace!BV210</f>
        <v>0</v>
      </c>
      <c r="V212" s="30">
        <f>Miesiace!CC210</f>
        <v>0</v>
      </c>
    </row>
    <row r="213" spans="2:22" ht="15" customHeight="1">
      <c r="B213" s="61" t="str">
        <f>Kategorie!B212</f>
        <v>utrzymanie samochodu służbowego</v>
      </c>
      <c r="C213" s="11">
        <f>Miesiace!C211+Miesiace!J211+Miesiace!Q211+Miesiace!X211+Miesiace!AE211+Miesiace!AL211+Miesiace!AS211+Miesiace!AZ211+Miesiace!BG211+Miesiace!BN211+Miesiace!BU211+Miesiace!CB211+Miesiace!C211</f>
        <v>0</v>
      </c>
      <c r="D213" s="51">
        <f t="shared" ref="D213:D222" si="71">(SUM(K213:V213))</f>
        <v>0</v>
      </c>
      <c r="E213" s="5">
        <f t="shared" ref="E213:E222" si="72">C213-D213</f>
        <v>0</v>
      </c>
      <c r="F213" s="6" t="str">
        <f t="shared" ref="F213:F222" si="73">IFERROR(D213/C213,"")</f>
        <v/>
      </c>
      <c r="G213" s="8"/>
      <c r="I213" s="7" t="str">
        <f>Kategorie!B212</f>
        <v>utrzymanie samochodu służbowego</v>
      </c>
      <c r="J213" s="48">
        <f t="shared" si="70"/>
        <v>0</v>
      </c>
      <c r="K213" s="49">
        <f>Miesiace!D211</f>
        <v>0</v>
      </c>
      <c r="L213" s="50">
        <f>Miesiace!K211</f>
        <v>0</v>
      </c>
      <c r="M213" s="50">
        <f>Miesiace!R211</f>
        <v>0</v>
      </c>
      <c r="N213" s="50">
        <f>Miesiace!Y211</f>
        <v>0</v>
      </c>
      <c r="O213" s="50">
        <f>Miesiace!AF211</f>
        <v>0</v>
      </c>
      <c r="P213" s="50">
        <f>Miesiace!AM211</f>
        <v>0</v>
      </c>
      <c r="Q213" s="50">
        <f>Miesiace!AT211</f>
        <v>0</v>
      </c>
      <c r="R213" s="50">
        <f>Miesiace!BA211</f>
        <v>0</v>
      </c>
      <c r="S213" s="50">
        <f>Miesiace!BH211</f>
        <v>0</v>
      </c>
      <c r="T213" s="50">
        <f>Miesiace!BO211</f>
        <v>0</v>
      </c>
      <c r="U213" s="50">
        <f>Miesiace!BV211</f>
        <v>0</v>
      </c>
      <c r="V213" s="50">
        <f>Miesiace!CC211</f>
        <v>0</v>
      </c>
    </row>
    <row r="214" spans="2:22" ht="14.25" customHeight="1">
      <c r="B214" s="61" t="str">
        <f>Kategorie!B213</f>
        <v>.</v>
      </c>
      <c r="C214" s="11">
        <f>Miesiace!C212+Miesiace!J212+Miesiace!Q212+Miesiace!X212+Miesiace!AE212+Miesiace!AL212+Miesiace!AS212+Miesiace!AZ212+Miesiace!BG212+Miesiace!BN212+Miesiace!BU212+Miesiace!CB212+Miesiace!C212</f>
        <v>0</v>
      </c>
      <c r="D214" s="51">
        <f t="shared" si="71"/>
        <v>0</v>
      </c>
      <c r="E214" s="5">
        <f t="shared" si="72"/>
        <v>0</v>
      </c>
      <c r="F214" s="6" t="str">
        <f t="shared" si="73"/>
        <v/>
      </c>
      <c r="G214" s="8"/>
      <c r="I214" s="7" t="str">
        <f>Kategorie!B213</f>
        <v>.</v>
      </c>
      <c r="J214" s="48">
        <f t="shared" si="70"/>
        <v>0</v>
      </c>
      <c r="K214" s="49">
        <f>Miesiace!D212</f>
        <v>0</v>
      </c>
      <c r="L214" s="50">
        <f>Miesiace!K212</f>
        <v>0</v>
      </c>
      <c r="M214" s="50">
        <f>Miesiace!R212</f>
        <v>0</v>
      </c>
      <c r="N214" s="50">
        <f>Miesiace!Y212</f>
        <v>0</v>
      </c>
      <c r="O214" s="50">
        <f>Miesiace!AF212</f>
        <v>0</v>
      </c>
      <c r="P214" s="50">
        <f>Miesiace!AM212</f>
        <v>0</v>
      </c>
      <c r="Q214" s="50">
        <f>Miesiace!AT212</f>
        <v>0</v>
      </c>
      <c r="R214" s="50">
        <f>Miesiace!BA212</f>
        <v>0</v>
      </c>
      <c r="S214" s="50">
        <f>Miesiace!BH212</f>
        <v>0</v>
      </c>
      <c r="T214" s="50">
        <f>Miesiace!BO212</f>
        <v>0</v>
      </c>
      <c r="U214" s="50">
        <f>Miesiace!BV212</f>
        <v>0</v>
      </c>
      <c r="V214" s="50">
        <f>Miesiace!CC212</f>
        <v>0</v>
      </c>
    </row>
    <row r="215" spans="2:22">
      <c r="B215" s="61" t="str">
        <f>Kategorie!B214</f>
        <v>.</v>
      </c>
      <c r="C215" s="11">
        <f>Miesiace!C213+Miesiace!J213+Miesiace!Q213+Miesiace!X213+Miesiace!AE213+Miesiace!AL213+Miesiace!AS213+Miesiace!AZ213+Miesiace!BG213+Miesiace!BN213+Miesiace!BU213+Miesiace!CB213+Miesiace!C213</f>
        <v>0</v>
      </c>
      <c r="D215" s="51">
        <f t="shared" si="71"/>
        <v>0</v>
      </c>
      <c r="E215" s="5">
        <f t="shared" si="72"/>
        <v>0</v>
      </c>
      <c r="F215" s="6" t="str">
        <f t="shared" si="73"/>
        <v/>
      </c>
      <c r="G215" s="8"/>
      <c r="I215" s="7" t="str">
        <f>Kategorie!B214</f>
        <v>.</v>
      </c>
      <c r="J215" s="48">
        <f t="shared" si="70"/>
        <v>0</v>
      </c>
      <c r="K215" s="49">
        <f>Miesiace!D213</f>
        <v>0</v>
      </c>
      <c r="L215" s="50">
        <f>Miesiace!K213</f>
        <v>0</v>
      </c>
      <c r="M215" s="50">
        <f>Miesiace!R213</f>
        <v>0</v>
      </c>
      <c r="N215" s="50">
        <f>Miesiace!Y213</f>
        <v>0</v>
      </c>
      <c r="O215" s="50">
        <f>Miesiace!AF213</f>
        <v>0</v>
      </c>
      <c r="P215" s="50">
        <f>Miesiace!AM213</f>
        <v>0</v>
      </c>
      <c r="Q215" s="50">
        <f>Miesiace!AT213</f>
        <v>0</v>
      </c>
      <c r="R215" s="50">
        <f>Miesiace!BA213</f>
        <v>0</v>
      </c>
      <c r="S215" s="50">
        <f>Miesiace!BH213</f>
        <v>0</v>
      </c>
      <c r="T215" s="50">
        <f>Miesiace!BO213</f>
        <v>0</v>
      </c>
      <c r="U215" s="50">
        <f>Miesiace!BV213</f>
        <v>0</v>
      </c>
      <c r="V215" s="50">
        <f>Miesiace!CC213</f>
        <v>0</v>
      </c>
    </row>
    <row r="216" spans="2:22" ht="15" customHeight="1">
      <c r="B216" s="61" t="str">
        <f>Kategorie!B215</f>
        <v>.</v>
      </c>
      <c r="C216" s="11">
        <f>Miesiace!C214+Miesiace!J214+Miesiace!Q214+Miesiace!X214+Miesiace!AE214+Miesiace!AL214+Miesiace!AS214+Miesiace!AZ214+Miesiace!BG214+Miesiace!BN214+Miesiace!BU214+Miesiace!CB214+Miesiace!C214</f>
        <v>0</v>
      </c>
      <c r="D216" s="51">
        <f t="shared" si="71"/>
        <v>0</v>
      </c>
      <c r="E216" s="5">
        <f t="shared" si="72"/>
        <v>0</v>
      </c>
      <c r="F216" s="6" t="str">
        <f t="shared" si="73"/>
        <v/>
      </c>
      <c r="G216" s="8"/>
      <c r="I216" s="7" t="str">
        <f>Kategorie!B215</f>
        <v>.</v>
      </c>
      <c r="J216" s="48">
        <f t="shared" si="70"/>
        <v>0</v>
      </c>
      <c r="K216" s="49">
        <f>Miesiace!D214</f>
        <v>0</v>
      </c>
      <c r="L216" s="50">
        <f>Miesiace!K214</f>
        <v>0</v>
      </c>
      <c r="M216" s="50">
        <f>Miesiace!R214</f>
        <v>0</v>
      </c>
      <c r="N216" s="50">
        <f>Miesiace!Y214</f>
        <v>0</v>
      </c>
      <c r="O216" s="50">
        <f>Miesiace!AF214</f>
        <v>0</v>
      </c>
      <c r="P216" s="50">
        <f>Miesiace!AM214</f>
        <v>0</v>
      </c>
      <c r="Q216" s="50">
        <f>Miesiace!AT214</f>
        <v>0</v>
      </c>
      <c r="R216" s="50">
        <f>Miesiace!BA214</f>
        <v>0</v>
      </c>
      <c r="S216" s="50">
        <f>Miesiace!BH214</f>
        <v>0</v>
      </c>
      <c r="T216" s="50">
        <f>Miesiace!BO214</f>
        <v>0</v>
      </c>
      <c r="U216" s="50">
        <f>Miesiace!BV214</f>
        <v>0</v>
      </c>
      <c r="V216" s="50">
        <f>Miesiace!CC214</f>
        <v>0</v>
      </c>
    </row>
    <row r="217" spans="2:22" ht="15" customHeight="1">
      <c r="B217" s="61" t="str">
        <f>Kategorie!B216</f>
        <v>.</v>
      </c>
      <c r="C217" s="11">
        <f>Miesiace!C215+Miesiace!J215+Miesiace!Q215+Miesiace!X215+Miesiace!AE215+Miesiace!AL215+Miesiace!AS215+Miesiace!AZ215+Miesiace!BG215+Miesiace!BN215+Miesiace!BU215+Miesiace!CB215+Miesiace!C215</f>
        <v>0</v>
      </c>
      <c r="D217" s="51">
        <f t="shared" si="71"/>
        <v>0</v>
      </c>
      <c r="E217" s="5">
        <f t="shared" si="72"/>
        <v>0</v>
      </c>
      <c r="F217" s="6" t="str">
        <f t="shared" si="73"/>
        <v/>
      </c>
      <c r="G217" s="8"/>
      <c r="I217" s="7" t="str">
        <f>Kategorie!B216</f>
        <v>.</v>
      </c>
      <c r="J217" s="48">
        <f t="shared" si="70"/>
        <v>0</v>
      </c>
      <c r="K217" s="49">
        <f>Miesiace!D215</f>
        <v>0</v>
      </c>
      <c r="L217" s="50">
        <f>Miesiace!K215</f>
        <v>0</v>
      </c>
      <c r="M217" s="50">
        <f>Miesiace!R215</f>
        <v>0</v>
      </c>
      <c r="N217" s="50">
        <f>Miesiace!Y215</f>
        <v>0</v>
      </c>
      <c r="O217" s="50">
        <f>Miesiace!AF215</f>
        <v>0</v>
      </c>
      <c r="P217" s="50">
        <f>Miesiace!AM215</f>
        <v>0</v>
      </c>
      <c r="Q217" s="50">
        <f>Miesiace!AT215</f>
        <v>0</v>
      </c>
      <c r="R217" s="50">
        <f>Miesiace!BA215</f>
        <v>0</v>
      </c>
      <c r="S217" s="50">
        <f>Miesiace!BH215</f>
        <v>0</v>
      </c>
      <c r="T217" s="50">
        <f>Miesiace!BO215</f>
        <v>0</v>
      </c>
      <c r="U217" s="50">
        <f>Miesiace!BV215</f>
        <v>0</v>
      </c>
      <c r="V217" s="50">
        <f>Miesiace!CC215</f>
        <v>0</v>
      </c>
    </row>
    <row r="218" spans="2:22" ht="15" customHeight="1">
      <c r="B218" s="61" t="str">
        <f>Kategorie!B217</f>
        <v>.</v>
      </c>
      <c r="C218" s="11">
        <f>Miesiace!C216+Miesiace!J216+Miesiace!Q216+Miesiace!X216+Miesiace!AE216+Miesiace!AL216+Miesiace!AS216+Miesiace!AZ216+Miesiace!BG216+Miesiace!BN216+Miesiace!BU216+Miesiace!CB216+Miesiace!C216</f>
        <v>0</v>
      </c>
      <c r="D218" s="51">
        <f t="shared" si="71"/>
        <v>0</v>
      </c>
      <c r="E218" s="5">
        <f t="shared" si="72"/>
        <v>0</v>
      </c>
      <c r="F218" s="6" t="str">
        <f t="shared" si="73"/>
        <v/>
      </c>
      <c r="G218" s="8"/>
      <c r="I218" s="7" t="str">
        <f>Kategorie!B217</f>
        <v>.</v>
      </c>
      <c r="J218" s="48">
        <f t="shared" si="70"/>
        <v>0</v>
      </c>
      <c r="K218" s="49">
        <f>Miesiace!D216</f>
        <v>0</v>
      </c>
      <c r="L218" s="50">
        <f>Miesiace!K216</f>
        <v>0</v>
      </c>
      <c r="M218" s="50">
        <f>Miesiace!R216</f>
        <v>0</v>
      </c>
      <c r="N218" s="50">
        <f>Miesiace!Y216</f>
        <v>0</v>
      </c>
      <c r="O218" s="50">
        <f>Miesiace!AF216</f>
        <v>0</v>
      </c>
      <c r="P218" s="50">
        <f>Miesiace!AM216</f>
        <v>0</v>
      </c>
      <c r="Q218" s="50">
        <f>Miesiace!AT216</f>
        <v>0</v>
      </c>
      <c r="R218" s="50">
        <f>Miesiace!BA216</f>
        <v>0</v>
      </c>
      <c r="S218" s="50">
        <f>Miesiace!BH216</f>
        <v>0</v>
      </c>
      <c r="T218" s="50">
        <f>Miesiace!BO216</f>
        <v>0</v>
      </c>
      <c r="U218" s="50">
        <f>Miesiace!BV216</f>
        <v>0</v>
      </c>
      <c r="V218" s="50">
        <f>Miesiace!CC216</f>
        <v>0</v>
      </c>
    </row>
    <row r="219" spans="2:22">
      <c r="B219" s="61" t="str">
        <f>Kategorie!B218</f>
        <v>.</v>
      </c>
      <c r="C219" s="11">
        <f>Miesiace!C217+Miesiace!J217+Miesiace!Q217+Miesiace!X217+Miesiace!AE217+Miesiace!AL217+Miesiace!AS217+Miesiace!AZ217+Miesiace!BG217+Miesiace!BN217+Miesiace!BU217+Miesiace!CB217+Miesiace!C217</f>
        <v>0</v>
      </c>
      <c r="D219" s="51">
        <f t="shared" si="71"/>
        <v>0</v>
      </c>
      <c r="E219" s="5">
        <f t="shared" si="72"/>
        <v>0</v>
      </c>
      <c r="F219" s="6" t="str">
        <f t="shared" si="73"/>
        <v/>
      </c>
      <c r="G219" s="8"/>
      <c r="I219" s="7" t="str">
        <f>Kategorie!B218</f>
        <v>.</v>
      </c>
      <c r="J219" s="48">
        <f t="shared" si="70"/>
        <v>0</v>
      </c>
      <c r="K219" s="49">
        <f>Miesiace!D217</f>
        <v>0</v>
      </c>
      <c r="L219" s="50">
        <f>Miesiace!K217</f>
        <v>0</v>
      </c>
      <c r="M219" s="50">
        <f>Miesiace!R217</f>
        <v>0</v>
      </c>
      <c r="N219" s="50">
        <f>Miesiace!Y217</f>
        <v>0</v>
      </c>
      <c r="O219" s="50">
        <f>Miesiace!AF217</f>
        <v>0</v>
      </c>
      <c r="P219" s="50">
        <f>Miesiace!AM217</f>
        <v>0</v>
      </c>
      <c r="Q219" s="50">
        <f>Miesiace!AT217</f>
        <v>0</v>
      </c>
      <c r="R219" s="50">
        <f>Miesiace!BA217</f>
        <v>0</v>
      </c>
      <c r="S219" s="50">
        <f>Miesiace!BH217</f>
        <v>0</v>
      </c>
      <c r="T219" s="50">
        <f>Miesiace!BO217</f>
        <v>0</v>
      </c>
      <c r="U219" s="50">
        <f>Miesiace!BV217</f>
        <v>0</v>
      </c>
      <c r="V219" s="50">
        <f>Miesiace!CC217</f>
        <v>0</v>
      </c>
    </row>
    <row r="220" spans="2:22">
      <c r="B220" s="61" t="str">
        <f>Kategorie!B219</f>
        <v>.</v>
      </c>
      <c r="C220" s="11">
        <f>Miesiace!C218+Miesiace!J218+Miesiace!Q218+Miesiace!X218+Miesiace!AE218+Miesiace!AL218+Miesiace!AS218+Miesiace!AZ218+Miesiace!BG218+Miesiace!BN218+Miesiace!BU218+Miesiace!CB218+Miesiace!C218</f>
        <v>0</v>
      </c>
      <c r="D220" s="51">
        <f t="shared" si="71"/>
        <v>0</v>
      </c>
      <c r="E220" s="5">
        <f t="shared" si="72"/>
        <v>0</v>
      </c>
      <c r="F220" s="6" t="str">
        <f t="shared" si="73"/>
        <v/>
      </c>
      <c r="G220" s="8"/>
      <c r="I220" s="7" t="str">
        <f>Kategorie!B219</f>
        <v>.</v>
      </c>
      <c r="J220" s="48">
        <f t="shared" si="70"/>
        <v>0</v>
      </c>
      <c r="K220" s="49">
        <f>Miesiace!D218</f>
        <v>0</v>
      </c>
      <c r="L220" s="50">
        <f>Miesiace!K218</f>
        <v>0</v>
      </c>
      <c r="M220" s="50">
        <f>Miesiace!R218</f>
        <v>0</v>
      </c>
      <c r="N220" s="50">
        <f>Miesiace!Y218</f>
        <v>0</v>
      </c>
      <c r="O220" s="50">
        <f>Miesiace!AF218</f>
        <v>0</v>
      </c>
      <c r="P220" s="50">
        <f>Miesiace!AM218</f>
        <v>0</v>
      </c>
      <c r="Q220" s="50">
        <f>Miesiace!AT218</f>
        <v>0</v>
      </c>
      <c r="R220" s="50">
        <f>Miesiace!BA218</f>
        <v>0</v>
      </c>
      <c r="S220" s="50">
        <f>Miesiace!BH218</f>
        <v>0</v>
      </c>
      <c r="T220" s="50">
        <f>Miesiace!BO218</f>
        <v>0</v>
      </c>
      <c r="U220" s="50">
        <f>Miesiace!BV218</f>
        <v>0</v>
      </c>
      <c r="V220" s="50">
        <f>Miesiace!CC218</f>
        <v>0</v>
      </c>
    </row>
    <row r="221" spans="2:22">
      <c r="B221" s="61" t="str">
        <f>Kategorie!B220</f>
        <v>.</v>
      </c>
      <c r="C221" s="11">
        <f>Miesiace!C219+Miesiace!J219+Miesiace!Q219+Miesiace!X219+Miesiace!AE219+Miesiace!AL219+Miesiace!AS219+Miesiace!AZ219+Miesiace!BG219+Miesiace!BN219+Miesiace!BU219+Miesiace!CB219+Miesiace!C219</f>
        <v>0</v>
      </c>
      <c r="D221" s="51">
        <f t="shared" si="71"/>
        <v>0</v>
      </c>
      <c r="E221" s="5">
        <f t="shared" si="72"/>
        <v>0</v>
      </c>
      <c r="F221" s="16" t="str">
        <f t="shared" si="73"/>
        <v/>
      </c>
      <c r="G221" s="17"/>
      <c r="I221" s="7" t="str">
        <f>Kategorie!B220</f>
        <v>.</v>
      </c>
      <c r="J221" s="48">
        <f t="shared" si="70"/>
        <v>0</v>
      </c>
      <c r="K221" s="49">
        <f>Miesiace!D219</f>
        <v>0</v>
      </c>
      <c r="L221" s="50">
        <f>Miesiace!K219</f>
        <v>0</v>
      </c>
      <c r="M221" s="50">
        <f>Miesiace!R219</f>
        <v>0</v>
      </c>
      <c r="N221" s="50">
        <f>Miesiace!Y219</f>
        <v>0</v>
      </c>
      <c r="O221" s="50">
        <f>Miesiace!AF219</f>
        <v>0</v>
      </c>
      <c r="P221" s="50">
        <f>Miesiace!AM219</f>
        <v>0</v>
      </c>
      <c r="Q221" s="50">
        <f>Miesiace!AT219</f>
        <v>0</v>
      </c>
      <c r="R221" s="50">
        <f>Miesiace!BA219</f>
        <v>0</v>
      </c>
      <c r="S221" s="50">
        <f>Miesiace!BH219</f>
        <v>0</v>
      </c>
      <c r="T221" s="50">
        <f>Miesiace!BO219</f>
        <v>0</v>
      </c>
      <c r="U221" s="50">
        <f>Miesiace!BV219</f>
        <v>0</v>
      </c>
      <c r="V221" s="50">
        <f>Miesiace!CC219</f>
        <v>0</v>
      </c>
    </row>
    <row r="222" spans="2:22">
      <c r="B222" s="61" t="str">
        <f>Kategorie!B221</f>
        <v>.</v>
      </c>
      <c r="C222" s="11">
        <f>Miesiace!C220+Miesiace!J220+Miesiace!Q220+Miesiace!X220+Miesiace!AE220+Miesiace!AL220+Miesiace!AS220+Miesiace!AZ220+Miesiace!BG220+Miesiace!BN220+Miesiace!BU220+Miesiace!CB220+Miesiace!C220</f>
        <v>0</v>
      </c>
      <c r="D222" s="51">
        <f t="shared" si="71"/>
        <v>0</v>
      </c>
      <c r="E222" s="5">
        <f t="shared" si="72"/>
        <v>0</v>
      </c>
      <c r="F222" s="16" t="str">
        <f t="shared" si="73"/>
        <v/>
      </c>
      <c r="G222" s="17"/>
      <c r="I222" s="7" t="str">
        <f>Kategorie!B221</f>
        <v>.</v>
      </c>
      <c r="J222" s="48">
        <f t="shared" si="70"/>
        <v>0</v>
      </c>
      <c r="K222" s="49">
        <f>Miesiace!D220</f>
        <v>0</v>
      </c>
      <c r="L222" s="50">
        <f>Miesiace!K220</f>
        <v>0</v>
      </c>
      <c r="M222" s="50">
        <f>Miesiace!R220</f>
        <v>0</v>
      </c>
      <c r="N222" s="50">
        <f>Miesiace!Y220</f>
        <v>0</v>
      </c>
      <c r="O222" s="50">
        <f>Miesiace!AF220</f>
        <v>0</v>
      </c>
      <c r="P222" s="50">
        <f>Miesiace!AM220</f>
        <v>0</v>
      </c>
      <c r="Q222" s="50">
        <f>Miesiace!AT220</f>
        <v>0</v>
      </c>
      <c r="R222" s="50">
        <f>Miesiace!BA220</f>
        <v>0</v>
      </c>
      <c r="S222" s="50">
        <f>Miesiace!BH220</f>
        <v>0</v>
      </c>
      <c r="T222" s="50">
        <f>Miesiace!BO220</f>
        <v>0</v>
      </c>
      <c r="U222" s="50">
        <f>Miesiace!BV220</f>
        <v>0</v>
      </c>
      <c r="V222" s="50">
        <f>Miesiace!CC220</f>
        <v>0</v>
      </c>
    </row>
    <row r="223" spans="2:22">
      <c r="B223" s="61"/>
      <c r="C223"/>
      <c r="D223" s="11"/>
      <c r="E223" s="5"/>
      <c r="F223" s="16"/>
      <c r="G223" s="17"/>
      <c r="I223" s="7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2:22">
      <c r="B224" s="108"/>
      <c r="C224" s="109"/>
      <c r="D224" s="110"/>
      <c r="E224" s="26"/>
      <c r="F224" s="111"/>
      <c r="G224" s="26"/>
      <c r="I224" s="112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</row>
    <row r="225" spans="2:22">
      <c r="B225" s="114"/>
      <c r="C225" s="109"/>
      <c r="D225" s="109"/>
      <c r="E225" s="109"/>
      <c r="F225" s="57"/>
      <c r="G225" s="24"/>
      <c r="I225" s="115"/>
      <c r="J225" s="50"/>
      <c r="K225" s="116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2:22">
      <c r="B226" s="114"/>
      <c r="C226" s="109"/>
      <c r="D226" s="109"/>
      <c r="E226" s="109"/>
      <c r="F226" s="57"/>
      <c r="G226" s="24"/>
      <c r="I226" s="115"/>
      <c r="J226" s="50"/>
      <c r="K226" s="116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2:22">
      <c r="B227" s="114"/>
      <c r="C227" s="109"/>
      <c r="D227" s="109"/>
      <c r="E227" s="109"/>
      <c r="F227" s="57"/>
      <c r="G227" s="24"/>
      <c r="I227" s="115"/>
      <c r="J227" s="50"/>
      <c r="K227" s="116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2:22">
      <c r="B228" s="114"/>
      <c r="C228" s="109"/>
      <c r="D228" s="109"/>
      <c r="E228" s="109"/>
      <c r="F228" s="57"/>
      <c r="G228" s="24"/>
      <c r="I228" s="115"/>
      <c r="J228" s="50"/>
      <c r="K228" s="116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2:22">
      <c r="B229" s="114"/>
      <c r="C229" s="109"/>
      <c r="D229" s="109"/>
      <c r="E229" s="109"/>
      <c r="F229" s="57"/>
      <c r="G229" s="24"/>
      <c r="I229" s="115"/>
      <c r="J229" s="50"/>
      <c r="K229" s="116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2:22">
      <c r="B230" s="114"/>
      <c r="C230" s="109"/>
      <c r="D230" s="109"/>
      <c r="E230" s="109"/>
      <c r="F230" s="57"/>
      <c r="G230" s="24"/>
      <c r="I230" s="115"/>
      <c r="J230" s="50"/>
      <c r="K230" s="116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2:22">
      <c r="B231" s="114"/>
      <c r="C231" s="109"/>
      <c r="D231" s="109"/>
      <c r="E231" s="109"/>
      <c r="F231" s="57"/>
      <c r="G231" s="24"/>
      <c r="I231" s="115"/>
      <c r="J231" s="50"/>
      <c r="K231" s="116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2:22">
      <c r="B232" s="114"/>
      <c r="C232" s="109"/>
      <c r="D232" s="109"/>
      <c r="E232" s="109"/>
      <c r="F232" s="57"/>
      <c r="G232" s="24"/>
      <c r="I232" s="115"/>
      <c r="J232" s="50"/>
      <c r="K232" s="116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2:22">
      <c r="B233" s="114"/>
      <c r="C233" s="109"/>
      <c r="D233" s="109"/>
      <c r="E233" s="109"/>
      <c r="F233" s="57"/>
      <c r="G233" s="24"/>
      <c r="I233" s="115"/>
      <c r="J233" s="50"/>
      <c r="K233" s="116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2:22">
      <c r="B234" s="114"/>
      <c r="C234" s="109"/>
      <c r="D234" s="109"/>
      <c r="E234" s="109"/>
      <c r="F234" s="57"/>
      <c r="G234" s="24"/>
      <c r="I234" s="115"/>
      <c r="J234" s="50"/>
      <c r="K234" s="116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2:22">
      <c r="B235" s="114"/>
      <c r="C235" s="109"/>
      <c r="D235" s="109"/>
      <c r="E235" s="109"/>
      <c r="F235" s="57"/>
      <c r="G235" s="24"/>
      <c r="I235" s="115"/>
      <c r="J235" s="50"/>
      <c r="K235" s="116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2:22">
      <c r="B236" s="114"/>
      <c r="C236" s="109"/>
      <c r="D236" s="109"/>
      <c r="E236" s="109"/>
      <c r="F236" s="57"/>
      <c r="G236" s="24"/>
      <c r="I236" s="115"/>
      <c r="J236" s="50"/>
      <c r="K236" s="116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2:22">
      <c r="B237" s="114"/>
      <c r="C237" s="109"/>
      <c r="D237" s="109"/>
      <c r="E237" s="109"/>
      <c r="F237" s="57"/>
      <c r="G237" s="24"/>
      <c r="I237" s="115"/>
      <c r="J237" s="50"/>
      <c r="K237" s="116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2:22">
      <c r="B238" s="114"/>
      <c r="C238" s="109"/>
      <c r="D238" s="109"/>
      <c r="E238" s="109"/>
      <c r="F238" s="57"/>
      <c r="G238" s="24"/>
      <c r="I238" s="115"/>
      <c r="J238" s="50"/>
      <c r="K238" s="116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2:22" hidden="1">
      <c r="B239" s="114"/>
      <c r="C239" s="109"/>
      <c r="D239" s="109"/>
      <c r="E239" s="109"/>
      <c r="F239" s="117"/>
      <c r="G239" s="25"/>
      <c r="I239" s="115"/>
      <c r="J239" s="50"/>
      <c r="K239" s="116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2:22" hidden="1">
      <c r="B240" s="114"/>
      <c r="C240" s="109"/>
      <c r="D240" s="109"/>
      <c r="E240" s="109"/>
      <c r="F240" s="117"/>
      <c r="G240" s="25"/>
      <c r="I240" s="115"/>
      <c r="J240" s="50"/>
      <c r="K240" s="116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</sheetData>
  <conditionalFormatting sqref="D9 D140 D21 D33 D45 D57 D69 D81 D93 D105 D117 D129">
    <cfRule type="dataBar" priority="8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{3B66D9D1-38F6-8B40-88BE-63E6A1B87CB8}</x14:id>
        </ext>
      </extLst>
    </cfRule>
  </conditionalFormatting>
  <conditionalFormatting sqref="D152">
    <cfRule type="dataBar" priority="7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{435A57E5-9C95-744C-AF5E-E337098D9BEB}</x14:id>
        </ext>
      </extLst>
    </cfRule>
  </conditionalFormatting>
  <conditionalFormatting sqref="D164">
    <cfRule type="dataBar" priority="6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{9F2FC10F-89A6-E042-84A0-2923D4DA7C70}</x14:id>
        </ext>
      </extLst>
    </cfRule>
  </conditionalFormatting>
  <conditionalFormatting sqref="D176">
    <cfRule type="dataBar" priority="5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{E3160B59-79C6-0E4F-939A-63A2B5DE5E7D}</x14:id>
        </ext>
      </extLst>
    </cfRule>
  </conditionalFormatting>
  <conditionalFormatting sqref="D188">
    <cfRule type="dataBar" priority="4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{628C159D-166B-4639-B6E6-51111FF620E3}</x14:id>
        </ext>
      </extLst>
    </cfRule>
  </conditionalFormatting>
  <conditionalFormatting sqref="D224">
    <cfRule type="dataBar" priority="1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{7C62B83D-4174-4A82-B268-F89C2A637072}</x14:id>
        </ext>
      </extLst>
    </cfRule>
  </conditionalFormatting>
  <conditionalFormatting sqref="D200">
    <cfRule type="dataBar" priority="3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{564E3E3B-283D-4A32-AB58-66E381649981}</x14:id>
        </ext>
      </extLst>
    </cfRule>
  </conditionalFormatting>
  <conditionalFormatting sqref="D212">
    <cfRule type="dataBar" priority="2">
      <dataBar>
        <cfvo type="num" val="0"/>
        <cfvo type="formula" val="#REF!"/>
        <color rgb="FF92D050"/>
      </dataBar>
      <extLst>
        <ext xmlns:x14="http://schemas.microsoft.com/office/spreadsheetml/2009/9/main" uri="{B025F937-C7B1-47D3-B67F-A62EFF666E3E}">
          <x14:id>{2E432C2A-C79F-4460-BDEF-EAD6A5F4F86C}</x14:id>
        </ext>
      </extLst>
    </cfRule>
  </conditionalFormatting>
  <pageMargins left="0.7" right="0.7" top="0.75" bottom="0.75" header="0.3" footer="0.3"/>
  <pageSetup paperSize="9" orientation="portrait" horizontalDpi="75" verticalDpi="75" r:id="rId1"/>
  <tableParts count="3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66D9D1-38F6-8B40-88BE-63E6A1B87CB8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D9 D140 D21 D33 D45 D57 D69 D81 D93 D105 D117 D129</xm:sqref>
        </x14:conditionalFormatting>
        <x14:conditionalFormatting xmlns:xm="http://schemas.microsoft.com/office/excel/2006/main">
          <x14:cfRule type="dataBar" id="{435A57E5-9C95-744C-AF5E-E337098D9BEB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D152</xm:sqref>
        </x14:conditionalFormatting>
        <x14:conditionalFormatting xmlns:xm="http://schemas.microsoft.com/office/excel/2006/main">
          <x14:cfRule type="dataBar" id="{9F2FC10F-89A6-E042-84A0-2923D4DA7C70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D164</xm:sqref>
        </x14:conditionalFormatting>
        <x14:conditionalFormatting xmlns:xm="http://schemas.microsoft.com/office/excel/2006/main">
          <x14:cfRule type="dataBar" id="{E3160B59-79C6-0E4F-939A-63A2B5DE5E7D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D176</xm:sqref>
        </x14:conditionalFormatting>
        <x14:conditionalFormatting xmlns:xm="http://schemas.microsoft.com/office/excel/2006/main">
          <x14:cfRule type="dataBar" id="{628C159D-166B-4639-B6E6-51111FF620E3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D188</xm:sqref>
        </x14:conditionalFormatting>
        <x14:conditionalFormatting xmlns:xm="http://schemas.microsoft.com/office/excel/2006/main">
          <x14:cfRule type="dataBar" id="{7C62B83D-4174-4A82-B268-F89C2A637072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D224</xm:sqref>
        </x14:conditionalFormatting>
        <x14:conditionalFormatting xmlns:xm="http://schemas.microsoft.com/office/excel/2006/main">
          <x14:cfRule type="dataBar" id="{564E3E3B-283D-4A32-AB58-66E381649981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D200</xm:sqref>
        </x14:conditionalFormatting>
        <x14:conditionalFormatting xmlns:xm="http://schemas.microsoft.com/office/excel/2006/main">
          <x14:cfRule type="dataBar" id="{2E432C2A-C79F-4460-BDEF-EAD6A5F4F86C}">
            <x14:dataBar minLength="0" maxLength="100" gradient="0">
              <x14:cfvo type="num">
                <xm:f>0</xm:f>
              </x14:cfvo>
              <x14:cfvo type="formula">
                <xm:f>#REF!</xm:f>
              </x14:cfvo>
              <x14:negativeFillColor rgb="FFFF0000"/>
              <x14:axisColor rgb="FF000000"/>
            </x14:dataBar>
          </x14:cfRule>
          <xm:sqref>D212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R309"/>
  <sheetViews>
    <sheetView showGridLines="0" tabSelected="1" zoomScale="70" zoomScaleNormal="70" workbookViewId="0">
      <pane ySplit="4" topLeftCell="A5" activePane="bottomLeft" state="frozen"/>
      <selection pane="bottomLeft" activeCell="H16" sqref="H16"/>
    </sheetView>
  </sheetViews>
  <sheetFormatPr defaultColWidth="0" defaultRowHeight="15" zeroHeight="1" outlineLevelRow="1"/>
  <cols>
    <col min="1" max="1" width="1.7109375" style="71" customWidth="1"/>
    <col min="2" max="2" width="64.5703125" style="14" customWidth="1"/>
    <col min="3" max="5" width="14.42578125" style="14" customWidth="1"/>
    <col min="6" max="6" width="10.85546875" style="14" customWidth="1"/>
    <col min="7" max="7" width="43.7109375" style="14" customWidth="1"/>
    <col min="8" max="8" width="9.7109375" style="71" customWidth="1"/>
    <col min="9" max="9" width="64.7109375" style="35" customWidth="1"/>
    <col min="10" max="12" width="14.42578125" style="14" customWidth="1"/>
    <col min="13" max="13" width="10.85546875" style="14" customWidth="1"/>
    <col min="14" max="14" width="43.7109375" style="14" customWidth="1"/>
    <col min="15" max="15" width="9.7109375" style="71" customWidth="1"/>
    <col min="16" max="16" width="64.7109375" style="14" customWidth="1"/>
    <col min="17" max="19" width="14.42578125" style="14" customWidth="1"/>
    <col min="20" max="20" width="10.85546875" style="14" customWidth="1"/>
    <col min="21" max="21" width="43.7109375" style="14" customWidth="1"/>
    <col min="22" max="22" width="9.7109375" style="71" customWidth="1"/>
    <col min="23" max="23" width="64.7109375" style="14" customWidth="1"/>
    <col min="24" max="26" width="14.42578125" style="14" customWidth="1"/>
    <col min="27" max="27" width="10.85546875" style="14" customWidth="1"/>
    <col min="28" max="28" width="43.7109375" style="14" customWidth="1"/>
    <col min="29" max="29" width="9.7109375" style="71" customWidth="1"/>
    <col min="30" max="30" width="64.7109375" style="14" customWidth="1"/>
    <col min="31" max="33" width="14.42578125" style="14" customWidth="1"/>
    <col min="34" max="34" width="10.85546875" style="14" customWidth="1"/>
    <col min="35" max="35" width="43.7109375" style="14" customWidth="1"/>
    <col min="36" max="36" width="9.7109375" style="71" customWidth="1"/>
    <col min="37" max="37" width="64.7109375" style="14" customWidth="1"/>
    <col min="38" max="40" width="14.42578125" style="14" customWidth="1"/>
    <col min="41" max="41" width="10.85546875" style="14" customWidth="1"/>
    <col min="42" max="42" width="43.7109375" style="14" customWidth="1"/>
    <col min="43" max="43" width="9.7109375" style="71" customWidth="1"/>
    <col min="44" max="44" width="64.7109375" style="14" customWidth="1"/>
    <col min="45" max="47" width="14.42578125" style="14" customWidth="1"/>
    <col min="48" max="48" width="10.85546875" style="14" customWidth="1"/>
    <col min="49" max="49" width="43.7109375" style="14" customWidth="1"/>
    <col min="50" max="50" width="9.7109375" style="71" customWidth="1"/>
    <col min="51" max="51" width="64.7109375" style="14" customWidth="1"/>
    <col min="52" max="54" width="14.42578125" style="14" customWidth="1"/>
    <col min="55" max="55" width="10.85546875" style="14" customWidth="1"/>
    <col min="56" max="56" width="43.7109375" style="14" customWidth="1"/>
    <col min="57" max="57" width="9.7109375" style="71" customWidth="1"/>
    <col min="58" max="58" width="64.7109375" style="14" customWidth="1"/>
    <col min="59" max="61" width="14.42578125" style="14" customWidth="1"/>
    <col min="62" max="62" width="10.85546875" style="14" customWidth="1"/>
    <col min="63" max="63" width="43.7109375" style="14" customWidth="1"/>
    <col min="64" max="64" width="9.7109375" style="71" customWidth="1"/>
    <col min="65" max="65" width="64.7109375" style="14" customWidth="1"/>
    <col min="66" max="68" width="14.42578125" style="14" customWidth="1"/>
    <col min="69" max="69" width="10.85546875" style="14" customWidth="1"/>
    <col min="70" max="70" width="43.7109375" style="14" customWidth="1"/>
    <col min="71" max="71" width="9.7109375" style="71" customWidth="1"/>
    <col min="72" max="72" width="64.7109375" style="14" customWidth="1"/>
    <col min="73" max="75" width="14.42578125" style="14" customWidth="1"/>
    <col min="76" max="76" width="10.85546875" style="14" customWidth="1"/>
    <col min="77" max="77" width="43.7109375" style="14" customWidth="1"/>
    <col min="78" max="78" width="9.7109375" style="71" customWidth="1"/>
    <col min="79" max="79" width="64.7109375" style="14" customWidth="1"/>
    <col min="80" max="82" width="14.42578125" style="14" customWidth="1"/>
    <col min="83" max="83" width="10.85546875" style="14" customWidth="1"/>
    <col min="84" max="84" width="43.7109375" style="14" customWidth="1"/>
    <col min="85" max="172" width="0" style="14" hidden="1" customWidth="1"/>
    <col min="173" max="173" width="0" style="71" hidden="1" customWidth="1"/>
    <col min="174" max="174" width="0" style="14" hidden="1" customWidth="1"/>
    <col min="175" max="16384" width="8.85546875" style="14" hidden="1"/>
  </cols>
  <sheetData>
    <row r="1" spans="2:84" s="71" customFormat="1" ht="23.25">
      <c r="B1" s="66" t="s">
        <v>28</v>
      </c>
      <c r="C1" s="67"/>
      <c r="D1" s="67"/>
      <c r="E1" s="67"/>
      <c r="F1" s="67"/>
      <c r="G1" s="68"/>
      <c r="H1" s="69"/>
      <c r="I1" s="70" t="s">
        <v>29</v>
      </c>
      <c r="J1" s="67"/>
      <c r="K1" s="67"/>
      <c r="L1" s="67"/>
      <c r="M1" s="67"/>
      <c r="N1" s="67"/>
      <c r="O1" s="69"/>
      <c r="P1" s="66" t="s">
        <v>30</v>
      </c>
      <c r="Q1" s="67"/>
      <c r="R1" s="67"/>
      <c r="S1" s="67"/>
      <c r="T1" s="67"/>
      <c r="U1" s="67"/>
      <c r="V1" s="69"/>
      <c r="W1" s="66" t="s">
        <v>31</v>
      </c>
      <c r="X1" s="67"/>
      <c r="Y1" s="67"/>
      <c r="Z1" s="67"/>
      <c r="AA1" s="67"/>
      <c r="AB1" s="67"/>
      <c r="AC1" s="69"/>
      <c r="AD1" s="66" t="s">
        <v>32</v>
      </c>
      <c r="AE1" s="67"/>
      <c r="AF1" s="67"/>
      <c r="AG1" s="67"/>
      <c r="AH1" s="67"/>
      <c r="AI1" s="67"/>
      <c r="AJ1" s="69"/>
      <c r="AK1" s="66" t="s">
        <v>33</v>
      </c>
      <c r="AL1" s="67"/>
      <c r="AM1" s="67"/>
      <c r="AN1" s="67"/>
      <c r="AO1" s="67"/>
      <c r="AP1" s="67"/>
      <c r="AQ1" s="69"/>
      <c r="AR1" s="66" t="s">
        <v>34</v>
      </c>
      <c r="AS1" s="67"/>
      <c r="AT1" s="67"/>
      <c r="AU1" s="67"/>
      <c r="AV1" s="67"/>
      <c r="AW1" s="67"/>
      <c r="AX1" s="69"/>
      <c r="AY1" s="66" t="s">
        <v>35</v>
      </c>
      <c r="AZ1" s="67"/>
      <c r="BA1" s="67"/>
      <c r="BB1" s="67"/>
      <c r="BC1" s="67"/>
      <c r="BD1" s="67"/>
      <c r="BE1" s="69"/>
      <c r="BF1" s="66" t="s">
        <v>36</v>
      </c>
      <c r="BG1" s="67"/>
      <c r="BH1" s="67"/>
      <c r="BI1" s="67"/>
      <c r="BJ1" s="67"/>
      <c r="BK1" s="67"/>
      <c r="BL1" s="69"/>
      <c r="BM1" s="66" t="s">
        <v>38</v>
      </c>
      <c r="BN1" s="67"/>
      <c r="BO1" s="67"/>
      <c r="BP1" s="67"/>
      <c r="BQ1" s="67"/>
      <c r="BR1" s="67"/>
      <c r="BS1" s="69"/>
      <c r="BT1" s="66" t="s">
        <v>37</v>
      </c>
      <c r="BU1" s="67"/>
      <c r="BV1" s="67"/>
      <c r="BW1" s="67"/>
      <c r="BX1" s="67"/>
      <c r="BY1" s="67"/>
      <c r="BZ1" s="69"/>
      <c r="CA1" s="66" t="s">
        <v>39</v>
      </c>
      <c r="CB1" s="67"/>
      <c r="CC1" s="67"/>
      <c r="CD1" s="67"/>
      <c r="CE1" s="67"/>
      <c r="CF1" s="67"/>
    </row>
    <row r="2" spans="2:84" s="71" customFormat="1">
      <c r="B2" s="14"/>
      <c r="C2" s="14"/>
      <c r="D2" s="14"/>
      <c r="E2" s="14"/>
      <c r="F2" s="14"/>
      <c r="G2" s="14"/>
      <c r="I2" s="35"/>
      <c r="J2" s="14"/>
      <c r="K2" s="14"/>
      <c r="L2" s="14"/>
      <c r="M2" s="14"/>
      <c r="N2" s="14"/>
      <c r="P2" s="14"/>
      <c r="Q2" s="14"/>
      <c r="R2" s="14"/>
      <c r="S2" s="14"/>
      <c r="T2" s="14"/>
      <c r="U2" s="14"/>
      <c r="W2" s="14"/>
      <c r="X2" s="14"/>
      <c r="Y2" s="14"/>
      <c r="Z2" s="14"/>
      <c r="AA2" s="14"/>
      <c r="AB2" s="14"/>
      <c r="AD2" s="14"/>
      <c r="AE2" s="14"/>
      <c r="AF2" s="14"/>
      <c r="AG2" s="14"/>
      <c r="AH2" s="14"/>
      <c r="AI2" s="14"/>
      <c r="AK2" s="14"/>
      <c r="AL2" s="14"/>
      <c r="AM2" s="14"/>
      <c r="AN2" s="14"/>
      <c r="AO2" s="14"/>
      <c r="AP2" s="14"/>
      <c r="AR2" s="14"/>
      <c r="AS2" s="14"/>
      <c r="AT2" s="14"/>
      <c r="AU2" s="14"/>
      <c r="AV2" s="14"/>
      <c r="AW2" s="14"/>
      <c r="AY2" s="14"/>
      <c r="AZ2" s="14"/>
      <c r="BA2" s="14"/>
      <c r="BB2" s="14"/>
      <c r="BC2" s="14"/>
      <c r="BD2" s="14"/>
      <c r="BF2" s="14"/>
      <c r="BG2" s="14"/>
      <c r="BH2" s="14"/>
      <c r="BI2" s="14"/>
      <c r="BJ2" s="14"/>
      <c r="BK2" s="14"/>
      <c r="BM2" s="14"/>
      <c r="BN2" s="14"/>
      <c r="BO2" s="14"/>
      <c r="BP2" s="14"/>
      <c r="BQ2" s="14"/>
      <c r="BR2" s="14"/>
      <c r="BT2" s="14"/>
      <c r="BU2" s="14"/>
      <c r="BV2" s="14"/>
      <c r="BW2" s="14"/>
      <c r="BX2" s="14"/>
      <c r="BY2" s="14"/>
      <c r="CA2" s="14"/>
      <c r="CB2" s="14"/>
      <c r="CC2" s="14"/>
      <c r="CD2" s="14"/>
      <c r="CE2" s="14"/>
      <c r="CF2" s="14"/>
    </row>
    <row r="3" spans="2:84" s="71" customFormat="1" ht="30">
      <c r="B3" s="37" t="s">
        <v>0</v>
      </c>
      <c r="C3" s="37" t="s">
        <v>7</v>
      </c>
      <c r="D3" s="38" t="s">
        <v>8</v>
      </c>
      <c r="E3" s="37" t="s">
        <v>6</v>
      </c>
      <c r="F3" s="37" t="s">
        <v>10</v>
      </c>
      <c r="G3" s="37" t="s">
        <v>4</v>
      </c>
      <c r="I3" s="72" t="s">
        <v>0</v>
      </c>
      <c r="J3" s="37" t="s">
        <v>7</v>
      </c>
      <c r="K3" s="38" t="s">
        <v>8</v>
      </c>
      <c r="L3" s="37" t="s">
        <v>6</v>
      </c>
      <c r="M3" s="37" t="s">
        <v>10</v>
      </c>
      <c r="N3" s="37" t="s">
        <v>4</v>
      </c>
      <c r="P3" s="37" t="s">
        <v>0</v>
      </c>
      <c r="Q3" s="37" t="s">
        <v>7</v>
      </c>
      <c r="R3" s="38" t="s">
        <v>8</v>
      </c>
      <c r="S3" s="37" t="s">
        <v>6</v>
      </c>
      <c r="T3" s="37" t="s">
        <v>10</v>
      </c>
      <c r="U3" s="37" t="s">
        <v>4</v>
      </c>
      <c r="V3" s="73"/>
      <c r="W3" s="37" t="s">
        <v>0</v>
      </c>
      <c r="X3" s="37" t="s">
        <v>7</v>
      </c>
      <c r="Y3" s="38" t="s">
        <v>8</v>
      </c>
      <c r="Z3" s="37" t="s">
        <v>6</v>
      </c>
      <c r="AA3" s="37" t="s">
        <v>10</v>
      </c>
      <c r="AB3" s="37" t="s">
        <v>4</v>
      </c>
      <c r="AC3" s="73"/>
      <c r="AD3" s="37" t="s">
        <v>0</v>
      </c>
      <c r="AE3" s="37" t="s">
        <v>7</v>
      </c>
      <c r="AF3" s="38" t="s">
        <v>8</v>
      </c>
      <c r="AG3" s="37" t="s">
        <v>6</v>
      </c>
      <c r="AH3" s="37" t="s">
        <v>10</v>
      </c>
      <c r="AI3" s="37" t="s">
        <v>4</v>
      </c>
      <c r="AK3" s="37" t="s">
        <v>0</v>
      </c>
      <c r="AL3" s="37" t="s">
        <v>7</v>
      </c>
      <c r="AM3" s="38" t="s">
        <v>8</v>
      </c>
      <c r="AN3" s="37" t="s">
        <v>6</v>
      </c>
      <c r="AO3" s="37" t="s">
        <v>10</v>
      </c>
      <c r="AP3" s="37" t="s">
        <v>4</v>
      </c>
      <c r="AQ3" s="73"/>
      <c r="AR3" s="37" t="s">
        <v>0</v>
      </c>
      <c r="AS3" s="37" t="s">
        <v>7</v>
      </c>
      <c r="AT3" s="38" t="s">
        <v>8</v>
      </c>
      <c r="AU3" s="37" t="s">
        <v>6</v>
      </c>
      <c r="AV3" s="37" t="s">
        <v>10</v>
      </c>
      <c r="AW3" s="37" t="s">
        <v>4</v>
      </c>
      <c r="AY3" s="37" t="s">
        <v>0</v>
      </c>
      <c r="AZ3" s="37" t="s">
        <v>7</v>
      </c>
      <c r="BA3" s="38" t="s">
        <v>8</v>
      </c>
      <c r="BB3" s="37" t="s">
        <v>6</v>
      </c>
      <c r="BC3" s="37" t="s">
        <v>10</v>
      </c>
      <c r="BD3" s="37" t="s">
        <v>4</v>
      </c>
      <c r="BF3" s="37" t="s">
        <v>0</v>
      </c>
      <c r="BG3" s="37" t="s">
        <v>7</v>
      </c>
      <c r="BH3" s="38" t="s">
        <v>8</v>
      </c>
      <c r="BI3" s="37" t="s">
        <v>6</v>
      </c>
      <c r="BJ3" s="37" t="s">
        <v>10</v>
      </c>
      <c r="BK3" s="37" t="s">
        <v>4</v>
      </c>
      <c r="BL3" s="73"/>
      <c r="BM3" s="37" t="s">
        <v>0</v>
      </c>
      <c r="BN3" s="37" t="s">
        <v>7</v>
      </c>
      <c r="BO3" s="38" t="s">
        <v>8</v>
      </c>
      <c r="BP3" s="37" t="s">
        <v>6</v>
      </c>
      <c r="BQ3" s="37" t="s">
        <v>10</v>
      </c>
      <c r="BR3" s="37" t="s">
        <v>4</v>
      </c>
      <c r="BT3" s="37" t="s">
        <v>0</v>
      </c>
      <c r="BU3" s="37" t="s">
        <v>7</v>
      </c>
      <c r="BV3" s="38" t="s">
        <v>8</v>
      </c>
      <c r="BW3" s="37" t="s">
        <v>6</v>
      </c>
      <c r="BX3" s="37" t="s">
        <v>10</v>
      </c>
      <c r="BY3" s="37" t="s">
        <v>4</v>
      </c>
      <c r="BZ3" s="73"/>
      <c r="CA3" s="37" t="s">
        <v>0</v>
      </c>
      <c r="CB3" s="37" t="s">
        <v>7</v>
      </c>
      <c r="CC3" s="38" t="s">
        <v>8</v>
      </c>
      <c r="CD3" s="37" t="s">
        <v>6</v>
      </c>
      <c r="CE3" s="37" t="s">
        <v>10</v>
      </c>
      <c r="CF3" s="37" t="s">
        <v>4</v>
      </c>
    </row>
    <row r="4" spans="2:84" s="71" customFormat="1" ht="24" customHeight="1">
      <c r="B4" s="74" t="s">
        <v>9</v>
      </c>
      <c r="C4" s="75">
        <f>C6+C18+C30+C42+C54+C66+C78+C90+C102+C114+C126+C138+C150+C162+C174+C186+C198+C210</f>
        <v>0</v>
      </c>
      <c r="D4" s="75">
        <f>D6+D18+D30+D42+D54+D66+D78+D90+D102+D114+D126+D138+D150+D162+D174+D186+D198+D210</f>
        <v>0</v>
      </c>
      <c r="E4" s="75">
        <f>C4-D4</f>
        <v>0</v>
      </c>
      <c r="F4" s="37" t="s">
        <v>11</v>
      </c>
      <c r="G4" s="37"/>
      <c r="I4" s="76" t="s">
        <v>9</v>
      </c>
      <c r="J4" s="75">
        <f>J6+J18+J30+J42+J54+J66+J78+J90+J102+J114+J126+J138+J150+J162+J174+J186+J198+J210</f>
        <v>0</v>
      </c>
      <c r="K4" s="75">
        <f>K6+K18+K30+K42+K54+K66+K78+K90+K102+K114+K126+K138+K150+K162+K174+K186+K198+K210</f>
        <v>0</v>
      </c>
      <c r="L4" s="75">
        <f>J4-K4</f>
        <v>0</v>
      </c>
      <c r="M4" s="37" t="s">
        <v>11</v>
      </c>
      <c r="N4" s="37"/>
      <c r="P4" s="74" t="s">
        <v>9</v>
      </c>
      <c r="Q4" s="75">
        <f>Q6+Q18+Q30+Q42+Q54+Q66+Q78+Q90+Q102+Q114+Q126+Q138+Q150+Q162+Q174+Q186+Q198+Q210</f>
        <v>0</v>
      </c>
      <c r="R4" s="75">
        <f>R6+R18+R30+R42+R54+R66+R78+R90+R102+R114+R126+R138+R150+R162+R174+R186+R198+R210</f>
        <v>0</v>
      </c>
      <c r="S4" s="75">
        <f>Q4-R4</f>
        <v>0</v>
      </c>
      <c r="T4" s="37" t="s">
        <v>11</v>
      </c>
      <c r="U4" s="37"/>
      <c r="V4" s="73"/>
      <c r="W4" s="74" t="s">
        <v>9</v>
      </c>
      <c r="X4" s="75">
        <f>X6+X18+X30+X42+X54+X66+X78+X90+X102+X114+X126+X138+X150+X162+X174+X186+X198+X210</f>
        <v>0</v>
      </c>
      <c r="Y4" s="75">
        <f>Y6+Y18+Y30+Y42+Y54+Y66+Y78+Y90+Y102+Y114+Y126+Y138+Y150+Y162+Y174+Y186+Y198+Y210</f>
        <v>0</v>
      </c>
      <c r="Z4" s="75">
        <f>X4-Y4</f>
        <v>0</v>
      </c>
      <c r="AA4" s="37" t="s">
        <v>11</v>
      </c>
      <c r="AB4" s="37"/>
      <c r="AC4" s="73"/>
      <c r="AD4" s="74" t="s">
        <v>9</v>
      </c>
      <c r="AE4" s="75">
        <f>AE6+AE18+AE30+AE42+AE54+AE66+AE78+AE90+AE102+AE114+AE126+AE138+AE150+AE162+AE174+AE186+AE198+AE210</f>
        <v>0</v>
      </c>
      <c r="AF4" s="75">
        <f>AF6+AF18+AF30+AF42+AF54+AF66+AF78+AF90+AF102+AF114+AF126+AF138+AF150+AF162+AF174+AF186+AF198+AF210</f>
        <v>0</v>
      </c>
      <c r="AG4" s="75">
        <f>AE4-AF4</f>
        <v>0</v>
      </c>
      <c r="AH4" s="37" t="s">
        <v>11</v>
      </c>
      <c r="AI4" s="37"/>
      <c r="AK4" s="74" t="s">
        <v>9</v>
      </c>
      <c r="AL4" s="75">
        <f>AL6+AL18+AL30+AL42+AL54+AL66+AL78+AL90+AL102+AL114+AL126+AL138+AL150+AL162+AL174+AL186+AL198+AL210</f>
        <v>0</v>
      </c>
      <c r="AM4" s="75">
        <f>AM6+AM18+AM30+AM42+AM54+AM66+AM78+AM90+AM102+AM114+AM126+AM138+AM150+AM162+AM174+AM186+AM198+AM210</f>
        <v>0</v>
      </c>
      <c r="AN4" s="75">
        <f>AL4-AM4</f>
        <v>0</v>
      </c>
      <c r="AO4" s="37" t="s">
        <v>11</v>
      </c>
      <c r="AP4" s="37"/>
      <c r="AQ4" s="73"/>
      <c r="AR4" s="74" t="s">
        <v>9</v>
      </c>
      <c r="AS4" s="75">
        <f>AS6+AS18+AS30+AS42+AS54+AS66+AS78+AS90+AS102+AS114+AS126+AS138+AS150+AS162+AS174+AS186+AS198+AS210</f>
        <v>0</v>
      </c>
      <c r="AT4" s="75">
        <f>AT6+AT18+AT30+AT42+AT54+AT66+AT78+AT90+AT102+AT114+AT126+AT138+AT150+AT162+AT174+AT186+AT198+AT210</f>
        <v>0</v>
      </c>
      <c r="AU4" s="75">
        <f>AS4-AT4</f>
        <v>0</v>
      </c>
      <c r="AV4" s="37" t="s">
        <v>11</v>
      </c>
      <c r="AW4" s="37"/>
      <c r="AY4" s="74" t="s">
        <v>9</v>
      </c>
      <c r="AZ4" s="75">
        <f>AZ6+AZ18+AZ30+AZ42+AZ54+AZ66+AZ78+AZ90+AZ102+AZ114+AZ126+AZ138+AZ150+AZ162+AZ174+AZ186+AZ198+AZ210</f>
        <v>0</v>
      </c>
      <c r="BA4" s="75">
        <f>BA6+BA18+BA30+BA42+BA54+BA66+BA78+BA90+BA102+BA114+BA126+BA138+BA150+BA162+BA174+BA186+BA198+BA210</f>
        <v>0</v>
      </c>
      <c r="BB4" s="75">
        <f>AZ4-BA4</f>
        <v>0</v>
      </c>
      <c r="BC4" s="37" t="s">
        <v>11</v>
      </c>
      <c r="BD4" s="37"/>
      <c r="BF4" s="74" t="s">
        <v>9</v>
      </c>
      <c r="BG4" s="75">
        <f>BG6+BG18+BG30+BG42+BG54+BG66+BG78+BG90+BG102+BG114+BG126+BG138+BG150+BG162+BG174+BG186+BG198+BG210</f>
        <v>0</v>
      </c>
      <c r="BH4" s="75">
        <f>BH6+BH18+BH30+BH42+BH54+BH66+BH78+BH90+BH102+BH114+BH126+BH138+BH150+BH162+BH174+BH186+BH198+BH210</f>
        <v>0</v>
      </c>
      <c r="BI4" s="75">
        <f>BG4-BH4</f>
        <v>0</v>
      </c>
      <c r="BJ4" s="37" t="s">
        <v>11</v>
      </c>
      <c r="BK4" s="37"/>
      <c r="BL4" s="73"/>
      <c r="BM4" s="74" t="s">
        <v>9</v>
      </c>
      <c r="BN4" s="75">
        <f>BN6+BN18+BN30+BN42+BN54+BN66+BN78+BN90+BN102+BN114+BN126+BN138+BN150+BN162+BN174+BN186+BN198+BN210</f>
        <v>0</v>
      </c>
      <c r="BO4" s="75">
        <f>BO6+BO18+BO30+BO42+BO54+BO66+BO78+BO90+BO102+BO114+BO126+BO138+BO150+BO162+BO174+BO186+BO198+BO210</f>
        <v>0</v>
      </c>
      <c r="BP4" s="75">
        <f>BN4-BO4</f>
        <v>0</v>
      </c>
      <c r="BQ4" s="37" t="s">
        <v>11</v>
      </c>
      <c r="BR4" s="37"/>
      <c r="BT4" s="74" t="s">
        <v>9</v>
      </c>
      <c r="BU4" s="75">
        <f>BU6+BU18+BU30+BU42+BU54+BU66+BU78+BU90+BU102+BU114+BU126+BU138+BU150+BU162+BU174+BU186+BU198+BU210</f>
        <v>0</v>
      </c>
      <c r="BV4" s="75">
        <f>BV6+BV18+BV30+BV42+BV54+BV66+BV78+BV90+BV102+BV114+BV126+BV138+BV150+BV162+BV174+BV186+BV198+BV210</f>
        <v>0</v>
      </c>
      <c r="BW4" s="75">
        <f>BU4-BV4</f>
        <v>0</v>
      </c>
      <c r="BX4" s="37" t="s">
        <v>11</v>
      </c>
      <c r="BY4" s="37"/>
      <c r="BZ4" s="73"/>
      <c r="CA4" s="74" t="s">
        <v>9</v>
      </c>
      <c r="CB4" s="75">
        <f>CB6+CB18+CB30+CB42+CB54+CB66+CB78+CB90+CB102+CB114+CB126+CB138+CB150+CB162+CB174+CB186+CB198+CB210</f>
        <v>0</v>
      </c>
      <c r="CC4" s="75">
        <f>CC6+CC18+CC30+CC42+CC54+CC66+CC78+CC90+CC102+CC114+CC126+CC138+CC150+CC162+CC174+CC186+CC198+CC210</f>
        <v>0</v>
      </c>
      <c r="CD4" s="75">
        <f>CB4-CC4</f>
        <v>0</v>
      </c>
      <c r="CE4" s="37" t="s">
        <v>11</v>
      </c>
      <c r="CF4" s="37"/>
    </row>
    <row r="5" spans="2:84" s="71" customFormat="1">
      <c r="B5" s="14"/>
      <c r="C5" s="14"/>
      <c r="D5" s="14"/>
      <c r="E5" s="14"/>
      <c r="F5" s="14"/>
      <c r="G5" s="14"/>
      <c r="I5" s="35"/>
      <c r="J5" s="14"/>
      <c r="K5" s="14"/>
      <c r="L5" s="14"/>
      <c r="M5" s="14"/>
      <c r="N5" s="14"/>
      <c r="P5" s="14"/>
      <c r="Q5" s="14"/>
      <c r="R5" s="14"/>
      <c r="S5" s="14"/>
      <c r="T5" s="14"/>
      <c r="U5" s="14"/>
      <c r="W5" s="14"/>
      <c r="X5" s="14"/>
      <c r="Y5" s="14"/>
      <c r="Z5" s="14"/>
      <c r="AA5" s="14"/>
      <c r="AB5" s="14"/>
      <c r="AD5" s="14"/>
      <c r="AE5" s="14"/>
      <c r="AF5" s="14"/>
      <c r="AG5" s="14"/>
      <c r="AH5" s="14"/>
      <c r="AI5" s="14"/>
      <c r="AK5" s="14"/>
      <c r="AL5" s="14"/>
      <c r="AM5" s="14"/>
      <c r="AN5" s="14"/>
      <c r="AO5" s="14"/>
      <c r="AP5" s="14"/>
      <c r="AR5" s="14"/>
      <c r="AS5" s="14"/>
      <c r="AT5" s="14"/>
      <c r="AU5" s="14"/>
      <c r="AV5" s="14"/>
      <c r="AW5" s="14"/>
      <c r="AY5" s="14"/>
      <c r="AZ5" s="14"/>
      <c r="BA5" s="14"/>
      <c r="BB5" s="14"/>
      <c r="BC5" s="14"/>
      <c r="BD5" s="14"/>
      <c r="BF5" s="14"/>
      <c r="BG5" s="14"/>
      <c r="BH5" s="14"/>
      <c r="BI5" s="14"/>
      <c r="BJ5" s="14"/>
      <c r="BK5" s="14"/>
      <c r="BM5" s="14"/>
      <c r="BN5" s="14"/>
      <c r="BO5" s="14"/>
      <c r="BP5" s="14"/>
      <c r="BQ5" s="14"/>
      <c r="BR5" s="14"/>
      <c r="BT5" s="14"/>
      <c r="BU5" s="14"/>
      <c r="BV5" s="14"/>
      <c r="BW5" s="14"/>
      <c r="BX5" s="14"/>
      <c r="BY5" s="14"/>
      <c r="CA5" s="14"/>
      <c r="CB5" s="14"/>
      <c r="CC5" s="14"/>
      <c r="CD5" s="14"/>
      <c r="CE5" s="14"/>
      <c r="CF5" s="14"/>
    </row>
    <row r="6" spans="2:84" s="71" customFormat="1" ht="15" customHeight="1">
      <c r="B6" s="43" t="str">
        <f>Kategorie!B6</f>
        <v>Koszty związane z lokalem</v>
      </c>
      <c r="C6" s="32">
        <f>SUM(C7:C16)</f>
        <v>0</v>
      </c>
      <c r="D6" s="77">
        <f>SUM(D7:D16)</f>
        <v>0</v>
      </c>
      <c r="E6" s="32">
        <f>C6-D6</f>
        <v>0</v>
      </c>
      <c r="F6" s="78" t="str">
        <f t="shared" ref="F6:F11" si="0">IFERROR(D6/C6,"")</f>
        <v/>
      </c>
      <c r="G6" s="32"/>
      <c r="I6" s="119" t="str">
        <f>Kategorie!B6</f>
        <v>Koszty związane z lokalem</v>
      </c>
      <c r="J6" s="32">
        <f>SUM(J7:J16)</f>
        <v>0</v>
      </c>
      <c r="K6" s="77">
        <f>SUM(K7:K16)</f>
        <v>0</v>
      </c>
      <c r="L6" s="32">
        <f>J6-K6</f>
        <v>0</v>
      </c>
      <c r="M6" s="78" t="str">
        <f t="shared" ref="M6:M16" si="1">IFERROR(K6/J6,"")</f>
        <v/>
      </c>
      <c r="N6" s="32"/>
      <c r="P6" s="43" t="str">
        <f>Kategorie!B6</f>
        <v>Koszty związane z lokalem</v>
      </c>
      <c r="Q6" s="32">
        <f>SUM(Q7:Q16)</f>
        <v>0</v>
      </c>
      <c r="R6" s="77">
        <f>SUM(R7:R16)</f>
        <v>0</v>
      </c>
      <c r="S6" s="32">
        <f>Q6-R6</f>
        <v>0</v>
      </c>
      <c r="T6" s="78" t="str">
        <f t="shared" ref="T6:T16" si="2">IFERROR(R6/Q6,"")</f>
        <v/>
      </c>
      <c r="U6" s="32"/>
      <c r="V6" s="23"/>
      <c r="W6" s="43" t="str">
        <f>Kategorie!B6</f>
        <v>Koszty związane z lokalem</v>
      </c>
      <c r="X6" s="32">
        <f>SUM(X7:X16)</f>
        <v>0</v>
      </c>
      <c r="Y6" s="77">
        <f>SUM(Y7:Y16)</f>
        <v>0</v>
      </c>
      <c r="Z6" s="32">
        <f>X6-Y6</f>
        <v>0</v>
      </c>
      <c r="AA6" s="78" t="str">
        <f t="shared" ref="AA6:AA16" si="3">IFERROR(Y6/X6,"")</f>
        <v/>
      </c>
      <c r="AB6" s="32"/>
      <c r="AC6" s="23"/>
      <c r="AD6" s="43" t="str">
        <f>Kategorie!B6</f>
        <v>Koszty związane z lokalem</v>
      </c>
      <c r="AE6" s="32">
        <f>SUM(AE7:AE16)</f>
        <v>0</v>
      </c>
      <c r="AF6" s="77">
        <f>SUM(AF7:AF16)</f>
        <v>0</v>
      </c>
      <c r="AG6" s="32">
        <f>AE6-AF6</f>
        <v>0</v>
      </c>
      <c r="AH6" s="78" t="str">
        <f t="shared" ref="AH6:AH16" si="4">IFERROR(AF6/AE6,"")</f>
        <v/>
      </c>
      <c r="AI6" s="32"/>
      <c r="AK6" s="43" t="str">
        <f>Kategorie!B6</f>
        <v>Koszty związane z lokalem</v>
      </c>
      <c r="AL6" s="32">
        <f>SUM(AL7:AL16)</f>
        <v>0</v>
      </c>
      <c r="AM6" s="77">
        <f>SUM(AM7:AM16)</f>
        <v>0</v>
      </c>
      <c r="AN6" s="32">
        <f>AL6-AM6</f>
        <v>0</v>
      </c>
      <c r="AO6" s="78" t="str">
        <f t="shared" ref="AO6:AO16" si="5">IFERROR(AM6/AL6,"")</f>
        <v/>
      </c>
      <c r="AP6" s="32"/>
      <c r="AQ6" s="23"/>
      <c r="AR6" s="43" t="str">
        <f>Kategorie!B6</f>
        <v>Koszty związane z lokalem</v>
      </c>
      <c r="AS6" s="32">
        <f>SUM(AS7:AS16)</f>
        <v>0</v>
      </c>
      <c r="AT6" s="77">
        <f>SUM(AT7:AT16)</f>
        <v>0</v>
      </c>
      <c r="AU6" s="32">
        <f>AS6-AT6</f>
        <v>0</v>
      </c>
      <c r="AV6" s="78" t="str">
        <f t="shared" ref="AV6:AV16" si="6">IFERROR(AT6/AS6,"")</f>
        <v/>
      </c>
      <c r="AW6" s="32"/>
      <c r="AY6" s="43" t="str">
        <f>Kategorie!B6</f>
        <v>Koszty związane z lokalem</v>
      </c>
      <c r="AZ6" s="32">
        <f>SUM(AZ7:AZ16)</f>
        <v>0</v>
      </c>
      <c r="BA6" s="77">
        <f>SUM(BA7:BA16)</f>
        <v>0</v>
      </c>
      <c r="BB6" s="32">
        <f>AZ6-BA6</f>
        <v>0</v>
      </c>
      <c r="BC6" s="78" t="str">
        <f t="shared" ref="BC6:BC16" si="7">IFERROR(BA6/AZ6,"")</f>
        <v/>
      </c>
      <c r="BD6" s="32"/>
      <c r="BF6" s="43" t="str">
        <f>Kategorie!B6</f>
        <v>Koszty związane z lokalem</v>
      </c>
      <c r="BG6" s="32">
        <f>SUM(BG7:BG16)</f>
        <v>0</v>
      </c>
      <c r="BH6" s="77">
        <f>SUM(BH7:BH16)</f>
        <v>0</v>
      </c>
      <c r="BI6" s="32">
        <f>BG6-BH6</f>
        <v>0</v>
      </c>
      <c r="BJ6" s="78" t="str">
        <f t="shared" ref="BJ6:BJ16" si="8">IFERROR(BH6/BG6,"")</f>
        <v/>
      </c>
      <c r="BK6" s="32"/>
      <c r="BL6" s="23"/>
      <c r="BM6" s="43" t="str">
        <f>Kategorie!B6</f>
        <v>Koszty związane z lokalem</v>
      </c>
      <c r="BN6" s="32">
        <f>SUM(BN7:BN16)</f>
        <v>0</v>
      </c>
      <c r="BO6" s="77">
        <f>SUM(BO7:BO16)</f>
        <v>0</v>
      </c>
      <c r="BP6" s="32">
        <f>BN6-BO6</f>
        <v>0</v>
      </c>
      <c r="BQ6" s="78" t="str">
        <f t="shared" ref="BQ6:BQ16" si="9">IFERROR(BO6/BN6,"")</f>
        <v/>
      </c>
      <c r="BR6" s="32"/>
      <c r="BT6" s="43" t="str">
        <f>Kategorie!B6</f>
        <v>Koszty związane z lokalem</v>
      </c>
      <c r="BU6" s="32">
        <f>SUM(BU7:BU16)</f>
        <v>0</v>
      </c>
      <c r="BV6" s="77">
        <f>SUM(BV7:BV16)</f>
        <v>0</v>
      </c>
      <c r="BW6" s="32">
        <f>BU6-BV6</f>
        <v>0</v>
      </c>
      <c r="BX6" s="78" t="str">
        <f t="shared" ref="BX6:BX16" si="10">IFERROR(BV6/BU6,"")</f>
        <v/>
      </c>
      <c r="BY6" s="32"/>
      <c r="BZ6" s="23"/>
      <c r="CA6" s="43" t="str">
        <f>Kategorie!B6</f>
        <v>Koszty związane z lokalem</v>
      </c>
      <c r="CB6" s="32">
        <f>SUM(CB7:CB16)</f>
        <v>0</v>
      </c>
      <c r="CC6" s="77">
        <f>SUM(CC7:CC16)</f>
        <v>0</v>
      </c>
      <c r="CD6" s="32">
        <f>CB6-CC6</f>
        <v>0</v>
      </c>
      <c r="CE6" s="78" t="str">
        <f t="shared" ref="CE6:CE16" si="11">IFERROR(CC6/CB6,"")</f>
        <v/>
      </c>
      <c r="CF6" s="32"/>
    </row>
    <row r="7" spans="2:84" s="71" customFormat="1" ht="15" customHeight="1" outlineLevel="1">
      <c r="B7" s="7" t="str">
        <f>Kategorie!B7</f>
        <v xml:space="preserve">zakup lub wynajęcie lokalu (np. rata kredytu, kaucja lub czynsz) </v>
      </c>
      <c r="C7" s="79">
        <v>0</v>
      </c>
      <c r="D7" s="8">
        <v>0</v>
      </c>
      <c r="E7" s="8">
        <f t="shared" ref="E7:E11" si="12">C7-D7</f>
        <v>0</v>
      </c>
      <c r="F7" s="80" t="str">
        <f t="shared" si="0"/>
        <v/>
      </c>
      <c r="G7" s="8"/>
      <c r="I7" s="120" t="str">
        <f>Kategorie!B7</f>
        <v xml:space="preserve">zakup lub wynajęcie lokalu (np. rata kredytu, kaucja lub czynsz) </v>
      </c>
      <c r="J7" s="79">
        <v>0</v>
      </c>
      <c r="K7" s="8">
        <v>0</v>
      </c>
      <c r="L7" s="8">
        <f t="shared" ref="L7:L16" si="13">J7-K7</f>
        <v>0</v>
      </c>
      <c r="M7" s="80" t="str">
        <f t="shared" si="1"/>
        <v/>
      </c>
      <c r="N7" s="8"/>
      <c r="P7" s="81" t="str">
        <f>Kategorie!B7</f>
        <v xml:space="preserve">zakup lub wynajęcie lokalu (np. rata kredytu, kaucja lub czynsz) </v>
      </c>
      <c r="Q7" s="79">
        <v>0</v>
      </c>
      <c r="R7" s="8">
        <v>0</v>
      </c>
      <c r="S7" s="8">
        <f t="shared" ref="S7:S16" si="14">Q7-R7</f>
        <v>0</v>
      </c>
      <c r="T7" s="80" t="str">
        <f t="shared" si="2"/>
        <v/>
      </c>
      <c r="U7" s="8"/>
      <c r="V7" s="24"/>
      <c r="W7" s="7" t="str">
        <f>Kategorie!B7</f>
        <v xml:space="preserve">zakup lub wynajęcie lokalu (np. rata kredytu, kaucja lub czynsz) </v>
      </c>
      <c r="X7" s="79">
        <v>0</v>
      </c>
      <c r="Y7" s="8">
        <v>0</v>
      </c>
      <c r="Z7" s="8">
        <f t="shared" ref="Z7:Z16" si="15">X7-Y7</f>
        <v>0</v>
      </c>
      <c r="AA7" s="80" t="str">
        <f t="shared" si="3"/>
        <v/>
      </c>
      <c r="AB7" s="8"/>
      <c r="AC7" s="24"/>
      <c r="AD7" s="81" t="str">
        <f>Kategorie!B7</f>
        <v xml:space="preserve">zakup lub wynajęcie lokalu (np. rata kredytu, kaucja lub czynsz) </v>
      </c>
      <c r="AE7" s="82">
        <v>0</v>
      </c>
      <c r="AF7" s="8">
        <v>0</v>
      </c>
      <c r="AG7" s="8">
        <f t="shared" ref="AG7:AG16" si="16">AE7-AF7</f>
        <v>0</v>
      </c>
      <c r="AH7" s="80" t="str">
        <f t="shared" si="4"/>
        <v/>
      </c>
      <c r="AI7" s="8"/>
      <c r="AK7" s="81" t="str">
        <f>Kategorie!B7</f>
        <v xml:space="preserve">zakup lub wynajęcie lokalu (np. rata kredytu, kaucja lub czynsz) </v>
      </c>
      <c r="AL7" s="82">
        <v>0</v>
      </c>
      <c r="AM7" s="8">
        <v>0</v>
      </c>
      <c r="AN7" s="8">
        <f t="shared" ref="AN7:AN16" si="17">AL7-AM7</f>
        <v>0</v>
      </c>
      <c r="AO7" s="80" t="str">
        <f t="shared" si="5"/>
        <v/>
      </c>
      <c r="AP7" s="8"/>
      <c r="AQ7" s="24"/>
      <c r="AR7" s="7" t="str">
        <f>Kategorie!B7</f>
        <v xml:space="preserve">zakup lub wynajęcie lokalu (np. rata kredytu, kaucja lub czynsz) </v>
      </c>
      <c r="AS7" s="82">
        <v>0</v>
      </c>
      <c r="AT7" s="8">
        <v>0</v>
      </c>
      <c r="AU7" s="8">
        <f t="shared" ref="AU7:AU16" si="18">AS7-AT7</f>
        <v>0</v>
      </c>
      <c r="AV7" s="80" t="str">
        <f t="shared" si="6"/>
        <v/>
      </c>
      <c r="AW7" s="8"/>
      <c r="AY7" s="81" t="str">
        <f>Kategorie!B7</f>
        <v xml:space="preserve">zakup lub wynajęcie lokalu (np. rata kredytu, kaucja lub czynsz) </v>
      </c>
      <c r="AZ7" s="82">
        <v>0</v>
      </c>
      <c r="BA7" s="8">
        <v>0</v>
      </c>
      <c r="BB7" s="8">
        <f t="shared" ref="BB7:BB16" si="19">AZ7-BA7</f>
        <v>0</v>
      </c>
      <c r="BC7" s="80" t="str">
        <f t="shared" si="7"/>
        <v/>
      </c>
      <c r="BD7" s="8"/>
      <c r="BF7" s="81" t="str">
        <f>Kategorie!B7</f>
        <v xml:space="preserve">zakup lub wynajęcie lokalu (np. rata kredytu, kaucja lub czynsz) </v>
      </c>
      <c r="BG7" s="82">
        <v>0</v>
      </c>
      <c r="BH7" s="8">
        <v>0</v>
      </c>
      <c r="BI7" s="8">
        <f t="shared" ref="BI7:BI16" si="20">BG7-BH7</f>
        <v>0</v>
      </c>
      <c r="BJ7" s="80" t="str">
        <f t="shared" si="8"/>
        <v/>
      </c>
      <c r="BK7" s="8"/>
      <c r="BL7" s="24"/>
      <c r="BM7" s="7" t="str">
        <f>Kategorie!B7</f>
        <v xml:space="preserve">zakup lub wynajęcie lokalu (np. rata kredytu, kaucja lub czynsz) </v>
      </c>
      <c r="BN7" s="82">
        <v>0</v>
      </c>
      <c r="BO7" s="8">
        <v>0</v>
      </c>
      <c r="BP7" s="8">
        <f t="shared" ref="BP7:BP16" si="21">BN7-BO7</f>
        <v>0</v>
      </c>
      <c r="BQ7" s="80" t="str">
        <f t="shared" si="9"/>
        <v/>
      </c>
      <c r="BR7" s="8"/>
      <c r="BT7" s="81" t="str">
        <f>Kategorie!B7</f>
        <v xml:space="preserve">zakup lub wynajęcie lokalu (np. rata kredytu, kaucja lub czynsz) </v>
      </c>
      <c r="BU7" s="82">
        <v>0</v>
      </c>
      <c r="BV7" s="8">
        <v>0</v>
      </c>
      <c r="BW7" s="8">
        <f t="shared" ref="BW7:BW16" si="22">BU7-BV7</f>
        <v>0</v>
      </c>
      <c r="BX7" s="80" t="str">
        <f t="shared" si="10"/>
        <v/>
      </c>
      <c r="BY7" s="8"/>
      <c r="BZ7" s="24"/>
      <c r="CA7" s="7" t="str">
        <f>Kategorie!B7</f>
        <v xml:space="preserve">zakup lub wynajęcie lokalu (np. rata kredytu, kaucja lub czynsz) </v>
      </c>
      <c r="CB7" s="82">
        <v>0</v>
      </c>
      <c r="CC7" s="8">
        <v>0</v>
      </c>
      <c r="CD7" s="8">
        <f t="shared" ref="CD7:CD16" si="23">CB7-CC7</f>
        <v>0</v>
      </c>
      <c r="CE7" s="80" t="str">
        <f t="shared" si="11"/>
        <v/>
      </c>
      <c r="CF7" s="8"/>
    </row>
    <row r="8" spans="2:84" s="71" customFormat="1" outlineLevel="1">
      <c r="B8" s="7" t="str">
        <f>Kategorie!B8</f>
        <v>woda i kanalizacja</v>
      </c>
      <c r="C8" s="79">
        <v>0</v>
      </c>
      <c r="D8" s="8">
        <v>0</v>
      </c>
      <c r="E8" s="8">
        <f t="shared" si="12"/>
        <v>0</v>
      </c>
      <c r="F8" s="80" t="str">
        <f t="shared" si="0"/>
        <v/>
      </c>
      <c r="G8" s="8"/>
      <c r="I8" s="120" t="str">
        <f>Kategorie!B8</f>
        <v>woda i kanalizacja</v>
      </c>
      <c r="J8" s="79">
        <v>0</v>
      </c>
      <c r="K8" s="8">
        <v>0</v>
      </c>
      <c r="L8" s="8">
        <f t="shared" si="13"/>
        <v>0</v>
      </c>
      <c r="M8" s="80" t="str">
        <f t="shared" si="1"/>
        <v/>
      </c>
      <c r="N8" s="8"/>
      <c r="P8" s="81" t="str">
        <f>Kategorie!B8</f>
        <v>woda i kanalizacja</v>
      </c>
      <c r="Q8" s="79">
        <v>0</v>
      </c>
      <c r="R8" s="8">
        <v>0</v>
      </c>
      <c r="S8" s="8">
        <f t="shared" si="14"/>
        <v>0</v>
      </c>
      <c r="T8" s="80" t="str">
        <f t="shared" si="2"/>
        <v/>
      </c>
      <c r="U8" s="8"/>
      <c r="V8" s="24"/>
      <c r="W8" s="7" t="str">
        <f>Kategorie!B8</f>
        <v>woda i kanalizacja</v>
      </c>
      <c r="X8" s="79">
        <v>0</v>
      </c>
      <c r="Y8" s="8">
        <v>0</v>
      </c>
      <c r="Z8" s="8">
        <f t="shared" si="15"/>
        <v>0</v>
      </c>
      <c r="AA8" s="80" t="str">
        <f t="shared" si="3"/>
        <v/>
      </c>
      <c r="AB8" s="8"/>
      <c r="AC8" s="24"/>
      <c r="AD8" s="81" t="str">
        <f>Kategorie!B8</f>
        <v>woda i kanalizacja</v>
      </c>
      <c r="AE8" s="82">
        <v>0</v>
      </c>
      <c r="AF8" s="8">
        <v>0</v>
      </c>
      <c r="AG8" s="8">
        <f t="shared" si="16"/>
        <v>0</v>
      </c>
      <c r="AH8" s="80" t="str">
        <f t="shared" si="4"/>
        <v/>
      </c>
      <c r="AI8" s="8"/>
      <c r="AK8" s="81" t="str">
        <f>Kategorie!B8</f>
        <v>woda i kanalizacja</v>
      </c>
      <c r="AL8" s="82">
        <v>0</v>
      </c>
      <c r="AM8" s="8">
        <v>0</v>
      </c>
      <c r="AN8" s="8">
        <f t="shared" si="17"/>
        <v>0</v>
      </c>
      <c r="AO8" s="80" t="str">
        <f t="shared" si="5"/>
        <v/>
      </c>
      <c r="AP8" s="8"/>
      <c r="AQ8" s="24"/>
      <c r="AR8" s="7" t="str">
        <f>Kategorie!B8</f>
        <v>woda i kanalizacja</v>
      </c>
      <c r="AS8" s="82">
        <v>0</v>
      </c>
      <c r="AT8" s="8">
        <v>0</v>
      </c>
      <c r="AU8" s="8">
        <f t="shared" si="18"/>
        <v>0</v>
      </c>
      <c r="AV8" s="80" t="str">
        <f t="shared" si="6"/>
        <v/>
      </c>
      <c r="AW8" s="8"/>
      <c r="AY8" s="81" t="str">
        <f>Kategorie!B8</f>
        <v>woda i kanalizacja</v>
      </c>
      <c r="AZ8" s="82">
        <v>0</v>
      </c>
      <c r="BA8" s="8">
        <v>0</v>
      </c>
      <c r="BB8" s="8">
        <f t="shared" si="19"/>
        <v>0</v>
      </c>
      <c r="BC8" s="80" t="str">
        <f t="shared" si="7"/>
        <v/>
      </c>
      <c r="BD8" s="8"/>
      <c r="BF8" s="81" t="str">
        <f>Kategorie!B8</f>
        <v>woda i kanalizacja</v>
      </c>
      <c r="BG8" s="82">
        <v>0</v>
      </c>
      <c r="BH8" s="8">
        <v>0</v>
      </c>
      <c r="BI8" s="8">
        <f t="shared" si="20"/>
        <v>0</v>
      </c>
      <c r="BJ8" s="80" t="str">
        <f t="shared" si="8"/>
        <v/>
      </c>
      <c r="BK8" s="8"/>
      <c r="BL8" s="24"/>
      <c r="BM8" s="7" t="str">
        <f>Kategorie!B8</f>
        <v>woda i kanalizacja</v>
      </c>
      <c r="BN8" s="82">
        <v>0</v>
      </c>
      <c r="BO8" s="8">
        <v>0</v>
      </c>
      <c r="BP8" s="8">
        <f t="shared" si="21"/>
        <v>0</v>
      </c>
      <c r="BQ8" s="80" t="str">
        <f t="shared" si="9"/>
        <v/>
      </c>
      <c r="BR8" s="8"/>
      <c r="BT8" s="81" t="str">
        <f>Kategorie!B8</f>
        <v>woda i kanalizacja</v>
      </c>
      <c r="BU8" s="82">
        <v>0</v>
      </c>
      <c r="BV8" s="8">
        <v>0</v>
      </c>
      <c r="BW8" s="8">
        <f t="shared" si="22"/>
        <v>0</v>
      </c>
      <c r="BX8" s="80" t="str">
        <f t="shared" si="10"/>
        <v/>
      </c>
      <c r="BY8" s="8"/>
      <c r="BZ8" s="24"/>
      <c r="CA8" s="7" t="str">
        <f>Kategorie!B8</f>
        <v>woda i kanalizacja</v>
      </c>
      <c r="CB8" s="82">
        <v>0</v>
      </c>
      <c r="CC8" s="8">
        <v>0</v>
      </c>
      <c r="CD8" s="8">
        <f t="shared" si="23"/>
        <v>0</v>
      </c>
      <c r="CE8" s="80" t="str">
        <f t="shared" si="11"/>
        <v/>
      </c>
      <c r="CF8" s="8"/>
    </row>
    <row r="9" spans="2:84" s="71" customFormat="1" outlineLevel="1">
      <c r="B9" s="7" t="str">
        <f>Kategorie!B9</f>
        <v>prąd</v>
      </c>
      <c r="C9" s="79">
        <v>0</v>
      </c>
      <c r="D9" s="8">
        <v>0</v>
      </c>
      <c r="E9" s="8">
        <f t="shared" si="12"/>
        <v>0</v>
      </c>
      <c r="F9" s="80" t="str">
        <f t="shared" si="0"/>
        <v/>
      </c>
      <c r="G9" s="8"/>
      <c r="I9" s="120" t="str">
        <f>Kategorie!B9</f>
        <v>prąd</v>
      </c>
      <c r="J9" s="79">
        <v>0</v>
      </c>
      <c r="K9" s="8">
        <v>0</v>
      </c>
      <c r="L9" s="8">
        <f t="shared" si="13"/>
        <v>0</v>
      </c>
      <c r="M9" s="80" t="str">
        <f t="shared" si="1"/>
        <v/>
      </c>
      <c r="N9" s="8"/>
      <c r="P9" s="81" t="str">
        <f>Kategorie!B9</f>
        <v>prąd</v>
      </c>
      <c r="Q9" s="79">
        <v>0</v>
      </c>
      <c r="R9" s="8">
        <v>0</v>
      </c>
      <c r="S9" s="8">
        <f t="shared" si="14"/>
        <v>0</v>
      </c>
      <c r="T9" s="80" t="str">
        <f t="shared" si="2"/>
        <v/>
      </c>
      <c r="U9" s="8"/>
      <c r="V9" s="24"/>
      <c r="W9" s="7" t="str">
        <f>Kategorie!B9</f>
        <v>prąd</v>
      </c>
      <c r="X9" s="79">
        <v>0</v>
      </c>
      <c r="Y9" s="8">
        <v>0</v>
      </c>
      <c r="Z9" s="8">
        <f t="shared" si="15"/>
        <v>0</v>
      </c>
      <c r="AA9" s="80" t="str">
        <f t="shared" si="3"/>
        <v/>
      </c>
      <c r="AB9" s="8"/>
      <c r="AC9" s="24"/>
      <c r="AD9" s="81" t="str">
        <f>Kategorie!B9</f>
        <v>prąd</v>
      </c>
      <c r="AE9" s="82">
        <v>0</v>
      </c>
      <c r="AF9" s="8">
        <v>0</v>
      </c>
      <c r="AG9" s="8">
        <f t="shared" si="16"/>
        <v>0</v>
      </c>
      <c r="AH9" s="80" t="str">
        <f t="shared" si="4"/>
        <v/>
      </c>
      <c r="AI9" s="8"/>
      <c r="AK9" s="81" t="str">
        <f>Kategorie!B9</f>
        <v>prąd</v>
      </c>
      <c r="AL9" s="82">
        <v>0</v>
      </c>
      <c r="AM9" s="8">
        <v>0</v>
      </c>
      <c r="AN9" s="8">
        <f t="shared" si="17"/>
        <v>0</v>
      </c>
      <c r="AO9" s="80" t="str">
        <f t="shared" si="5"/>
        <v/>
      </c>
      <c r="AP9" s="8"/>
      <c r="AQ9" s="24"/>
      <c r="AR9" s="7" t="str">
        <f>Kategorie!B9</f>
        <v>prąd</v>
      </c>
      <c r="AS9" s="82">
        <v>0</v>
      </c>
      <c r="AT9" s="8">
        <v>0</v>
      </c>
      <c r="AU9" s="8">
        <f t="shared" si="18"/>
        <v>0</v>
      </c>
      <c r="AV9" s="80" t="str">
        <f t="shared" si="6"/>
        <v/>
      </c>
      <c r="AW9" s="8"/>
      <c r="AY9" s="81" t="str">
        <f>Kategorie!B9</f>
        <v>prąd</v>
      </c>
      <c r="AZ9" s="82">
        <v>0</v>
      </c>
      <c r="BA9" s="8">
        <v>0</v>
      </c>
      <c r="BB9" s="8">
        <f t="shared" si="19"/>
        <v>0</v>
      </c>
      <c r="BC9" s="80" t="str">
        <f t="shared" si="7"/>
        <v/>
      </c>
      <c r="BD9" s="8"/>
      <c r="BF9" s="81" t="str">
        <f>Kategorie!B9</f>
        <v>prąd</v>
      </c>
      <c r="BG9" s="82">
        <v>0</v>
      </c>
      <c r="BH9" s="8">
        <v>0</v>
      </c>
      <c r="BI9" s="8">
        <f t="shared" si="20"/>
        <v>0</v>
      </c>
      <c r="BJ9" s="80" t="str">
        <f t="shared" si="8"/>
        <v/>
      </c>
      <c r="BK9" s="8"/>
      <c r="BL9" s="24"/>
      <c r="BM9" s="7" t="str">
        <f>Kategorie!B9</f>
        <v>prąd</v>
      </c>
      <c r="BN9" s="82">
        <v>0</v>
      </c>
      <c r="BO9" s="8">
        <v>0</v>
      </c>
      <c r="BP9" s="8">
        <f t="shared" si="21"/>
        <v>0</v>
      </c>
      <c r="BQ9" s="80" t="str">
        <f t="shared" si="9"/>
        <v/>
      </c>
      <c r="BR9" s="8"/>
      <c r="BT9" s="81" t="str">
        <f>Kategorie!B9</f>
        <v>prąd</v>
      </c>
      <c r="BU9" s="82">
        <v>0</v>
      </c>
      <c r="BV9" s="8">
        <v>0</v>
      </c>
      <c r="BW9" s="8">
        <f t="shared" si="22"/>
        <v>0</v>
      </c>
      <c r="BX9" s="80" t="str">
        <f t="shared" si="10"/>
        <v/>
      </c>
      <c r="BY9" s="8"/>
      <c r="BZ9" s="24"/>
      <c r="CA9" s="7" t="str">
        <f>Kategorie!B9</f>
        <v>prąd</v>
      </c>
      <c r="CB9" s="82">
        <v>0</v>
      </c>
      <c r="CC9" s="8">
        <v>0</v>
      </c>
      <c r="CD9" s="8">
        <f t="shared" si="23"/>
        <v>0</v>
      </c>
      <c r="CE9" s="80" t="str">
        <f t="shared" si="11"/>
        <v/>
      </c>
      <c r="CF9" s="8"/>
    </row>
    <row r="10" spans="2:84" s="71" customFormat="1" outlineLevel="1">
      <c r="B10" s="7" t="str">
        <f>Kategorie!B10</f>
        <v>ogrzewanie</v>
      </c>
      <c r="C10" s="79">
        <v>0</v>
      </c>
      <c r="D10" s="8">
        <v>0</v>
      </c>
      <c r="E10" s="8">
        <f t="shared" si="12"/>
        <v>0</v>
      </c>
      <c r="F10" s="80" t="str">
        <f t="shared" si="0"/>
        <v/>
      </c>
      <c r="G10" s="8"/>
      <c r="I10" s="120" t="str">
        <f>Kategorie!B10</f>
        <v>ogrzewanie</v>
      </c>
      <c r="J10" s="79">
        <v>0</v>
      </c>
      <c r="K10" s="8">
        <v>0</v>
      </c>
      <c r="L10" s="8">
        <f t="shared" si="13"/>
        <v>0</v>
      </c>
      <c r="M10" s="80" t="str">
        <f t="shared" si="1"/>
        <v/>
      </c>
      <c r="N10" s="8"/>
      <c r="P10" s="81" t="str">
        <f>Kategorie!B10</f>
        <v>ogrzewanie</v>
      </c>
      <c r="Q10" s="79">
        <v>0</v>
      </c>
      <c r="R10" s="8">
        <v>0</v>
      </c>
      <c r="S10" s="8">
        <f t="shared" si="14"/>
        <v>0</v>
      </c>
      <c r="T10" s="80" t="str">
        <f t="shared" si="2"/>
        <v/>
      </c>
      <c r="U10" s="8"/>
      <c r="V10" s="24"/>
      <c r="W10" s="7" t="str">
        <f>Kategorie!B10</f>
        <v>ogrzewanie</v>
      </c>
      <c r="X10" s="79">
        <v>0</v>
      </c>
      <c r="Y10" s="8">
        <v>0</v>
      </c>
      <c r="Z10" s="8">
        <f t="shared" si="15"/>
        <v>0</v>
      </c>
      <c r="AA10" s="80" t="str">
        <f t="shared" si="3"/>
        <v/>
      </c>
      <c r="AB10" s="8"/>
      <c r="AC10" s="24"/>
      <c r="AD10" s="81" t="str">
        <f>Kategorie!B10</f>
        <v>ogrzewanie</v>
      </c>
      <c r="AE10" s="82">
        <v>0</v>
      </c>
      <c r="AF10" s="8">
        <v>0</v>
      </c>
      <c r="AG10" s="8">
        <f t="shared" si="16"/>
        <v>0</v>
      </c>
      <c r="AH10" s="80" t="str">
        <f t="shared" si="4"/>
        <v/>
      </c>
      <c r="AI10" s="8"/>
      <c r="AK10" s="81" t="str">
        <f>Kategorie!B10</f>
        <v>ogrzewanie</v>
      </c>
      <c r="AL10" s="82">
        <v>0</v>
      </c>
      <c r="AM10" s="8">
        <v>0</v>
      </c>
      <c r="AN10" s="8">
        <f t="shared" si="17"/>
        <v>0</v>
      </c>
      <c r="AO10" s="80" t="str">
        <f t="shared" si="5"/>
        <v/>
      </c>
      <c r="AP10" s="8"/>
      <c r="AQ10" s="24"/>
      <c r="AR10" s="7" t="str">
        <f>Kategorie!B10</f>
        <v>ogrzewanie</v>
      </c>
      <c r="AS10" s="82">
        <v>0</v>
      </c>
      <c r="AT10" s="8">
        <v>0</v>
      </c>
      <c r="AU10" s="8">
        <f t="shared" si="18"/>
        <v>0</v>
      </c>
      <c r="AV10" s="80" t="str">
        <f t="shared" si="6"/>
        <v/>
      </c>
      <c r="AW10" s="8"/>
      <c r="AY10" s="81" t="str">
        <f>Kategorie!B10</f>
        <v>ogrzewanie</v>
      </c>
      <c r="AZ10" s="82">
        <v>0</v>
      </c>
      <c r="BA10" s="8">
        <v>0</v>
      </c>
      <c r="BB10" s="8">
        <f t="shared" si="19"/>
        <v>0</v>
      </c>
      <c r="BC10" s="80" t="str">
        <f t="shared" si="7"/>
        <v/>
      </c>
      <c r="BD10" s="8"/>
      <c r="BF10" s="81" t="str">
        <f>Kategorie!B10</f>
        <v>ogrzewanie</v>
      </c>
      <c r="BG10" s="82">
        <v>0</v>
      </c>
      <c r="BH10" s="8">
        <v>0</v>
      </c>
      <c r="BI10" s="8">
        <f t="shared" si="20"/>
        <v>0</v>
      </c>
      <c r="BJ10" s="80" t="str">
        <f t="shared" si="8"/>
        <v/>
      </c>
      <c r="BK10" s="8"/>
      <c r="BL10" s="24"/>
      <c r="BM10" s="7" t="str">
        <f>Kategorie!B10</f>
        <v>ogrzewanie</v>
      </c>
      <c r="BN10" s="82">
        <v>0</v>
      </c>
      <c r="BO10" s="8">
        <v>0</v>
      </c>
      <c r="BP10" s="8">
        <f t="shared" si="21"/>
        <v>0</v>
      </c>
      <c r="BQ10" s="80" t="str">
        <f t="shared" si="9"/>
        <v/>
      </c>
      <c r="BR10" s="8"/>
      <c r="BT10" s="81" t="str">
        <f>Kategorie!B10</f>
        <v>ogrzewanie</v>
      </c>
      <c r="BU10" s="82">
        <v>0</v>
      </c>
      <c r="BV10" s="8">
        <v>0</v>
      </c>
      <c r="BW10" s="8">
        <f t="shared" si="22"/>
        <v>0</v>
      </c>
      <c r="BX10" s="80" t="str">
        <f t="shared" si="10"/>
        <v/>
      </c>
      <c r="BY10" s="8"/>
      <c r="BZ10" s="24"/>
      <c r="CA10" s="7" t="str">
        <f>Kategorie!B10</f>
        <v>ogrzewanie</v>
      </c>
      <c r="CB10" s="82">
        <v>0</v>
      </c>
      <c r="CC10" s="8">
        <v>0</v>
      </c>
      <c r="CD10" s="8">
        <f t="shared" si="23"/>
        <v>0</v>
      </c>
      <c r="CE10" s="80" t="str">
        <f t="shared" si="11"/>
        <v/>
      </c>
      <c r="CF10" s="8"/>
    </row>
    <row r="11" spans="2:84" s="71" customFormat="1" ht="15" customHeight="1" outlineLevel="1">
      <c r="B11" s="7" t="str">
        <f>Kategorie!B11</f>
        <v>remont/dostosowanie lokalu (np. doprowadzenie wody)</v>
      </c>
      <c r="C11" s="79">
        <v>0</v>
      </c>
      <c r="D11" s="8">
        <v>0</v>
      </c>
      <c r="E11" s="8">
        <f t="shared" si="12"/>
        <v>0</v>
      </c>
      <c r="F11" s="80" t="str">
        <f t="shared" si="0"/>
        <v/>
      </c>
      <c r="G11" s="8"/>
      <c r="I11" s="120" t="str">
        <f>Kategorie!B11</f>
        <v>remont/dostosowanie lokalu (np. doprowadzenie wody)</v>
      </c>
      <c r="J11" s="79">
        <v>0</v>
      </c>
      <c r="K11" s="8">
        <v>0</v>
      </c>
      <c r="L11" s="8">
        <f t="shared" si="13"/>
        <v>0</v>
      </c>
      <c r="M11" s="80" t="str">
        <f t="shared" si="1"/>
        <v/>
      </c>
      <c r="N11" s="8"/>
      <c r="P11" s="81" t="str">
        <f>Kategorie!B11</f>
        <v>remont/dostosowanie lokalu (np. doprowadzenie wody)</v>
      </c>
      <c r="Q11" s="79">
        <v>0</v>
      </c>
      <c r="R11" s="8">
        <v>0</v>
      </c>
      <c r="S11" s="8">
        <f t="shared" si="14"/>
        <v>0</v>
      </c>
      <c r="T11" s="80" t="str">
        <f t="shared" si="2"/>
        <v/>
      </c>
      <c r="U11" s="8"/>
      <c r="V11" s="24"/>
      <c r="W11" s="7" t="str">
        <f>Kategorie!B11</f>
        <v>remont/dostosowanie lokalu (np. doprowadzenie wody)</v>
      </c>
      <c r="X11" s="79">
        <v>0</v>
      </c>
      <c r="Y11" s="8">
        <v>0</v>
      </c>
      <c r="Z11" s="8">
        <f t="shared" si="15"/>
        <v>0</v>
      </c>
      <c r="AA11" s="80" t="str">
        <f t="shared" si="3"/>
        <v/>
      </c>
      <c r="AB11" s="8"/>
      <c r="AC11" s="24"/>
      <c r="AD11" s="81" t="str">
        <f>Kategorie!B11</f>
        <v>remont/dostosowanie lokalu (np. doprowadzenie wody)</v>
      </c>
      <c r="AE11" s="82">
        <v>0</v>
      </c>
      <c r="AF11" s="8">
        <v>0</v>
      </c>
      <c r="AG11" s="8">
        <f t="shared" si="16"/>
        <v>0</v>
      </c>
      <c r="AH11" s="80" t="str">
        <f t="shared" si="4"/>
        <v/>
      </c>
      <c r="AI11" s="8"/>
      <c r="AK11" s="81" t="str">
        <f>Kategorie!B11</f>
        <v>remont/dostosowanie lokalu (np. doprowadzenie wody)</v>
      </c>
      <c r="AL11" s="82">
        <v>0</v>
      </c>
      <c r="AM11" s="8">
        <v>0</v>
      </c>
      <c r="AN11" s="8">
        <f t="shared" si="17"/>
        <v>0</v>
      </c>
      <c r="AO11" s="80" t="str">
        <f t="shared" si="5"/>
        <v/>
      </c>
      <c r="AP11" s="8"/>
      <c r="AQ11" s="24"/>
      <c r="AR11" s="7" t="str">
        <f>Kategorie!B11</f>
        <v>remont/dostosowanie lokalu (np. doprowadzenie wody)</v>
      </c>
      <c r="AS11" s="82">
        <v>0</v>
      </c>
      <c r="AT11" s="8">
        <v>0</v>
      </c>
      <c r="AU11" s="8">
        <f t="shared" si="18"/>
        <v>0</v>
      </c>
      <c r="AV11" s="80" t="str">
        <f t="shared" si="6"/>
        <v/>
      </c>
      <c r="AW11" s="8"/>
      <c r="AY11" s="81" t="str">
        <f>Kategorie!B11</f>
        <v>remont/dostosowanie lokalu (np. doprowadzenie wody)</v>
      </c>
      <c r="AZ11" s="82">
        <v>0</v>
      </c>
      <c r="BA11" s="8">
        <v>0</v>
      </c>
      <c r="BB11" s="8">
        <f t="shared" si="19"/>
        <v>0</v>
      </c>
      <c r="BC11" s="80" t="str">
        <f t="shared" si="7"/>
        <v/>
      </c>
      <c r="BD11" s="8"/>
      <c r="BF11" s="81" t="str">
        <f>Kategorie!B11</f>
        <v>remont/dostosowanie lokalu (np. doprowadzenie wody)</v>
      </c>
      <c r="BG11" s="82">
        <v>0</v>
      </c>
      <c r="BH11" s="8">
        <v>0</v>
      </c>
      <c r="BI11" s="8">
        <f t="shared" si="20"/>
        <v>0</v>
      </c>
      <c r="BJ11" s="80" t="str">
        <f t="shared" si="8"/>
        <v/>
      </c>
      <c r="BK11" s="8"/>
      <c r="BL11" s="24"/>
      <c r="BM11" s="7" t="str">
        <f>Kategorie!B11</f>
        <v>remont/dostosowanie lokalu (np. doprowadzenie wody)</v>
      </c>
      <c r="BN11" s="82">
        <v>0</v>
      </c>
      <c r="BO11" s="8">
        <v>0</v>
      </c>
      <c r="BP11" s="8">
        <f t="shared" si="21"/>
        <v>0</v>
      </c>
      <c r="BQ11" s="80" t="str">
        <f t="shared" si="9"/>
        <v/>
      </c>
      <c r="BR11" s="8"/>
      <c r="BT11" s="81" t="str">
        <f>Kategorie!B11</f>
        <v>remont/dostosowanie lokalu (np. doprowadzenie wody)</v>
      </c>
      <c r="BU11" s="82">
        <v>0</v>
      </c>
      <c r="BV11" s="8">
        <v>0</v>
      </c>
      <c r="BW11" s="8">
        <f t="shared" si="22"/>
        <v>0</v>
      </c>
      <c r="BX11" s="80" t="str">
        <f t="shared" si="10"/>
        <v/>
      </c>
      <c r="BY11" s="8"/>
      <c r="BZ11" s="24"/>
      <c r="CA11" s="7" t="str">
        <f>Kategorie!B11</f>
        <v>remont/dostosowanie lokalu (np. doprowadzenie wody)</v>
      </c>
      <c r="CB11" s="82">
        <v>0</v>
      </c>
      <c r="CC11" s="8">
        <v>0</v>
      </c>
      <c r="CD11" s="8">
        <f t="shared" si="23"/>
        <v>0</v>
      </c>
      <c r="CE11" s="80" t="str">
        <f t="shared" si="11"/>
        <v/>
      </c>
      <c r="CF11" s="8"/>
    </row>
    <row r="12" spans="2:84" s="71" customFormat="1" ht="15" customHeight="1" outlineLevel="1">
      <c r="B12" s="7" t="str">
        <f>Kategorie!B12</f>
        <v xml:space="preserve">zakupy związane z lokalem (np. środki czystości) </v>
      </c>
      <c r="C12" s="79">
        <v>0</v>
      </c>
      <c r="D12" s="8">
        <v>0</v>
      </c>
      <c r="E12" s="8">
        <f t="shared" ref="E12:E16" si="24">C12-D12</f>
        <v>0</v>
      </c>
      <c r="F12" s="83" t="str">
        <f t="shared" ref="F12:F16" si="25">IFERROR(D12/C12,"")</f>
        <v/>
      </c>
      <c r="G12" s="17"/>
      <c r="I12" s="120" t="str">
        <f>Kategorie!B12</f>
        <v xml:space="preserve">zakupy związane z lokalem (np. środki czystości) </v>
      </c>
      <c r="J12" s="79">
        <v>0</v>
      </c>
      <c r="K12" s="8">
        <v>0</v>
      </c>
      <c r="L12" s="8">
        <f t="shared" si="13"/>
        <v>0</v>
      </c>
      <c r="M12" s="83" t="str">
        <f t="shared" si="1"/>
        <v/>
      </c>
      <c r="N12" s="17"/>
      <c r="P12" s="81" t="str">
        <f>Kategorie!B12</f>
        <v xml:space="preserve">zakupy związane z lokalem (np. środki czystości) </v>
      </c>
      <c r="Q12" s="79">
        <v>0</v>
      </c>
      <c r="R12" s="8">
        <v>0</v>
      </c>
      <c r="S12" s="8">
        <f t="shared" si="14"/>
        <v>0</v>
      </c>
      <c r="T12" s="83" t="str">
        <f t="shared" si="2"/>
        <v/>
      </c>
      <c r="U12" s="17"/>
      <c r="V12" s="25"/>
      <c r="W12" s="7" t="str">
        <f>Kategorie!B12</f>
        <v xml:space="preserve">zakupy związane z lokalem (np. środki czystości) </v>
      </c>
      <c r="X12" s="79">
        <v>0</v>
      </c>
      <c r="Y12" s="8">
        <v>0</v>
      </c>
      <c r="Z12" s="8">
        <f t="shared" si="15"/>
        <v>0</v>
      </c>
      <c r="AA12" s="83" t="str">
        <f t="shared" si="3"/>
        <v/>
      </c>
      <c r="AB12" s="17"/>
      <c r="AC12" s="25"/>
      <c r="AD12" s="81" t="str">
        <f>Kategorie!B12</f>
        <v xml:space="preserve">zakupy związane z lokalem (np. środki czystości) </v>
      </c>
      <c r="AE12" s="82">
        <v>0</v>
      </c>
      <c r="AF12" s="8">
        <v>0</v>
      </c>
      <c r="AG12" s="8">
        <f t="shared" si="16"/>
        <v>0</v>
      </c>
      <c r="AH12" s="83" t="str">
        <f t="shared" si="4"/>
        <v/>
      </c>
      <c r="AI12" s="17"/>
      <c r="AK12" s="81" t="str">
        <f>Kategorie!B12</f>
        <v xml:space="preserve">zakupy związane z lokalem (np. środki czystości) </v>
      </c>
      <c r="AL12" s="82">
        <v>0</v>
      </c>
      <c r="AM12" s="8">
        <v>0</v>
      </c>
      <c r="AN12" s="8">
        <f t="shared" si="17"/>
        <v>0</v>
      </c>
      <c r="AO12" s="83" t="str">
        <f t="shared" si="5"/>
        <v/>
      </c>
      <c r="AP12" s="17"/>
      <c r="AQ12" s="25"/>
      <c r="AR12" s="7" t="str">
        <f>Kategorie!B12</f>
        <v xml:space="preserve">zakupy związane z lokalem (np. środki czystości) </v>
      </c>
      <c r="AS12" s="82">
        <v>0</v>
      </c>
      <c r="AT12" s="8">
        <v>0</v>
      </c>
      <c r="AU12" s="8">
        <f t="shared" si="18"/>
        <v>0</v>
      </c>
      <c r="AV12" s="83" t="str">
        <f t="shared" si="6"/>
        <v/>
      </c>
      <c r="AW12" s="17"/>
      <c r="AY12" s="81" t="str">
        <f>Kategorie!B12</f>
        <v xml:space="preserve">zakupy związane z lokalem (np. środki czystości) </v>
      </c>
      <c r="AZ12" s="82">
        <v>0</v>
      </c>
      <c r="BA12" s="8">
        <v>0</v>
      </c>
      <c r="BB12" s="8">
        <f t="shared" si="19"/>
        <v>0</v>
      </c>
      <c r="BC12" s="83" t="str">
        <f t="shared" si="7"/>
        <v/>
      </c>
      <c r="BD12" s="17"/>
      <c r="BF12" s="81" t="str">
        <f>Kategorie!B12</f>
        <v xml:space="preserve">zakupy związane z lokalem (np. środki czystości) </v>
      </c>
      <c r="BG12" s="82">
        <v>0</v>
      </c>
      <c r="BH12" s="8">
        <v>0</v>
      </c>
      <c r="BI12" s="8">
        <f t="shared" si="20"/>
        <v>0</v>
      </c>
      <c r="BJ12" s="83" t="str">
        <f t="shared" si="8"/>
        <v/>
      </c>
      <c r="BK12" s="17"/>
      <c r="BL12" s="25"/>
      <c r="BM12" s="7" t="str">
        <f>Kategorie!B12</f>
        <v xml:space="preserve">zakupy związane z lokalem (np. środki czystości) </v>
      </c>
      <c r="BN12" s="82">
        <v>0</v>
      </c>
      <c r="BO12" s="8">
        <v>0</v>
      </c>
      <c r="BP12" s="8">
        <f t="shared" si="21"/>
        <v>0</v>
      </c>
      <c r="BQ12" s="83" t="str">
        <f t="shared" si="9"/>
        <v/>
      </c>
      <c r="BR12" s="17"/>
      <c r="BT12" s="81" t="str">
        <f>Kategorie!B12</f>
        <v xml:space="preserve">zakupy związane z lokalem (np. środki czystości) </v>
      </c>
      <c r="BU12" s="82">
        <v>0</v>
      </c>
      <c r="BV12" s="8">
        <v>0</v>
      </c>
      <c r="BW12" s="8">
        <f t="shared" si="22"/>
        <v>0</v>
      </c>
      <c r="BX12" s="83" t="str">
        <f t="shared" si="10"/>
        <v/>
      </c>
      <c r="BY12" s="17"/>
      <c r="BZ12" s="25"/>
      <c r="CA12" s="7" t="str">
        <f>Kategorie!B12</f>
        <v xml:space="preserve">zakupy związane z lokalem (np. środki czystości) </v>
      </c>
      <c r="CB12" s="82">
        <v>0</v>
      </c>
      <c r="CC12" s="8">
        <v>0</v>
      </c>
      <c r="CD12" s="8">
        <f t="shared" si="23"/>
        <v>0</v>
      </c>
      <c r="CE12" s="83" t="str">
        <f t="shared" si="11"/>
        <v/>
      </c>
      <c r="CF12" s="17"/>
    </row>
    <row r="13" spans="2:84" s="71" customFormat="1" ht="15" customHeight="1" outlineLevel="1">
      <c r="B13" s="7" t="str">
        <f>Kategorie!B13</f>
        <v xml:space="preserve">wywóz odpadów komunalnych </v>
      </c>
      <c r="C13" s="79">
        <v>0</v>
      </c>
      <c r="D13" s="8">
        <v>0</v>
      </c>
      <c r="E13" s="8">
        <f t="shared" si="24"/>
        <v>0</v>
      </c>
      <c r="F13" s="83" t="str">
        <f t="shared" si="25"/>
        <v/>
      </c>
      <c r="G13" s="17"/>
      <c r="I13" s="120" t="str">
        <f>Kategorie!B13</f>
        <v xml:space="preserve">wywóz odpadów komunalnych </v>
      </c>
      <c r="J13" s="79">
        <v>0</v>
      </c>
      <c r="K13" s="8">
        <v>0</v>
      </c>
      <c r="L13" s="8">
        <f t="shared" si="13"/>
        <v>0</v>
      </c>
      <c r="M13" s="83" t="str">
        <f t="shared" si="1"/>
        <v/>
      </c>
      <c r="N13" s="17"/>
      <c r="P13" s="81" t="str">
        <f>Kategorie!B13</f>
        <v xml:space="preserve">wywóz odpadów komunalnych </v>
      </c>
      <c r="Q13" s="79">
        <v>0</v>
      </c>
      <c r="R13" s="8">
        <v>0</v>
      </c>
      <c r="S13" s="8">
        <f t="shared" si="14"/>
        <v>0</v>
      </c>
      <c r="T13" s="83" t="str">
        <f t="shared" si="2"/>
        <v/>
      </c>
      <c r="U13" s="17"/>
      <c r="V13" s="25"/>
      <c r="W13" s="7" t="str">
        <f>Kategorie!B13</f>
        <v xml:space="preserve">wywóz odpadów komunalnych </v>
      </c>
      <c r="X13" s="79">
        <v>0</v>
      </c>
      <c r="Y13" s="8">
        <v>0</v>
      </c>
      <c r="Z13" s="8">
        <f t="shared" si="15"/>
        <v>0</v>
      </c>
      <c r="AA13" s="83" t="str">
        <f t="shared" si="3"/>
        <v/>
      </c>
      <c r="AB13" s="17"/>
      <c r="AC13" s="25"/>
      <c r="AD13" s="81" t="str">
        <f>Kategorie!B13</f>
        <v xml:space="preserve">wywóz odpadów komunalnych </v>
      </c>
      <c r="AE13" s="82">
        <v>0</v>
      </c>
      <c r="AF13" s="8">
        <v>0</v>
      </c>
      <c r="AG13" s="8">
        <f t="shared" si="16"/>
        <v>0</v>
      </c>
      <c r="AH13" s="83" t="str">
        <f t="shared" si="4"/>
        <v/>
      </c>
      <c r="AI13" s="17"/>
      <c r="AK13" s="81" t="str">
        <f>Kategorie!B13</f>
        <v xml:space="preserve">wywóz odpadów komunalnych </v>
      </c>
      <c r="AL13" s="82">
        <v>0</v>
      </c>
      <c r="AM13" s="8">
        <v>0</v>
      </c>
      <c r="AN13" s="8">
        <f t="shared" si="17"/>
        <v>0</v>
      </c>
      <c r="AO13" s="83" t="str">
        <f t="shared" si="5"/>
        <v/>
      </c>
      <c r="AP13" s="17"/>
      <c r="AQ13" s="25"/>
      <c r="AR13" s="7" t="str">
        <f>Kategorie!B13</f>
        <v xml:space="preserve">wywóz odpadów komunalnych </v>
      </c>
      <c r="AS13" s="82">
        <v>0</v>
      </c>
      <c r="AT13" s="8">
        <v>0</v>
      </c>
      <c r="AU13" s="8">
        <f t="shared" si="18"/>
        <v>0</v>
      </c>
      <c r="AV13" s="83" t="str">
        <f t="shared" si="6"/>
        <v/>
      </c>
      <c r="AW13" s="17"/>
      <c r="AY13" s="81" t="str">
        <f>Kategorie!B13</f>
        <v xml:space="preserve">wywóz odpadów komunalnych </v>
      </c>
      <c r="AZ13" s="82">
        <v>0</v>
      </c>
      <c r="BA13" s="8">
        <v>0</v>
      </c>
      <c r="BB13" s="8">
        <f t="shared" si="19"/>
        <v>0</v>
      </c>
      <c r="BC13" s="83" t="str">
        <f t="shared" si="7"/>
        <v/>
      </c>
      <c r="BD13" s="17"/>
      <c r="BF13" s="81" t="str">
        <f>Kategorie!B13</f>
        <v xml:space="preserve">wywóz odpadów komunalnych </v>
      </c>
      <c r="BG13" s="82">
        <v>0</v>
      </c>
      <c r="BH13" s="8">
        <v>0</v>
      </c>
      <c r="BI13" s="8">
        <f t="shared" si="20"/>
        <v>0</v>
      </c>
      <c r="BJ13" s="83" t="str">
        <f t="shared" si="8"/>
        <v/>
      </c>
      <c r="BK13" s="17"/>
      <c r="BL13" s="25"/>
      <c r="BM13" s="7" t="str">
        <f>Kategorie!B13</f>
        <v xml:space="preserve">wywóz odpadów komunalnych </v>
      </c>
      <c r="BN13" s="82">
        <v>0</v>
      </c>
      <c r="BO13" s="8">
        <v>0</v>
      </c>
      <c r="BP13" s="8">
        <f t="shared" si="21"/>
        <v>0</v>
      </c>
      <c r="BQ13" s="83" t="str">
        <f t="shared" si="9"/>
        <v/>
      </c>
      <c r="BR13" s="17"/>
      <c r="BT13" s="81" t="str">
        <f>Kategorie!B13</f>
        <v xml:space="preserve">wywóz odpadów komunalnych </v>
      </c>
      <c r="BU13" s="82">
        <v>0</v>
      </c>
      <c r="BV13" s="8">
        <v>0</v>
      </c>
      <c r="BW13" s="8">
        <f t="shared" si="22"/>
        <v>0</v>
      </c>
      <c r="BX13" s="83" t="str">
        <f t="shared" si="10"/>
        <v/>
      </c>
      <c r="BY13" s="17"/>
      <c r="BZ13" s="25"/>
      <c r="CA13" s="7" t="str">
        <f>Kategorie!B13</f>
        <v xml:space="preserve">wywóz odpadów komunalnych </v>
      </c>
      <c r="CB13" s="82">
        <v>0</v>
      </c>
      <c r="CC13" s="8">
        <v>0</v>
      </c>
      <c r="CD13" s="8">
        <f t="shared" si="23"/>
        <v>0</v>
      </c>
      <c r="CE13" s="83" t="str">
        <f t="shared" si="11"/>
        <v/>
      </c>
      <c r="CF13" s="17"/>
    </row>
    <row r="14" spans="2:84" s="71" customFormat="1" ht="15" customHeight="1" outlineLevel="1">
      <c r="B14" s="7" t="str">
        <f>Kategorie!B14</f>
        <v xml:space="preserve">wywóz odpadów medycznych (jeśli dotyczy) </v>
      </c>
      <c r="C14" s="79">
        <v>0</v>
      </c>
      <c r="D14" s="8">
        <v>0</v>
      </c>
      <c r="E14" s="8">
        <f t="shared" si="24"/>
        <v>0</v>
      </c>
      <c r="F14" s="83" t="str">
        <f t="shared" si="25"/>
        <v/>
      </c>
      <c r="G14" s="17"/>
      <c r="I14" s="120" t="str">
        <f>Kategorie!B14</f>
        <v xml:space="preserve">wywóz odpadów medycznych (jeśli dotyczy) </v>
      </c>
      <c r="J14" s="79">
        <v>0</v>
      </c>
      <c r="K14" s="8">
        <v>0</v>
      </c>
      <c r="L14" s="8">
        <f t="shared" si="13"/>
        <v>0</v>
      </c>
      <c r="M14" s="83" t="str">
        <f t="shared" si="1"/>
        <v/>
      </c>
      <c r="N14" s="17"/>
      <c r="P14" s="81" t="str">
        <f>Kategorie!B14</f>
        <v xml:space="preserve">wywóz odpadów medycznych (jeśli dotyczy) </v>
      </c>
      <c r="Q14" s="79">
        <v>0</v>
      </c>
      <c r="R14" s="8">
        <v>0</v>
      </c>
      <c r="S14" s="8">
        <f t="shared" si="14"/>
        <v>0</v>
      </c>
      <c r="T14" s="83" t="str">
        <f t="shared" si="2"/>
        <v/>
      </c>
      <c r="U14" s="17"/>
      <c r="V14" s="25"/>
      <c r="W14" s="7" t="str">
        <f>Kategorie!B14</f>
        <v xml:space="preserve">wywóz odpadów medycznych (jeśli dotyczy) </v>
      </c>
      <c r="X14" s="79">
        <v>0</v>
      </c>
      <c r="Y14" s="8">
        <v>0</v>
      </c>
      <c r="Z14" s="8">
        <f t="shared" si="15"/>
        <v>0</v>
      </c>
      <c r="AA14" s="83" t="str">
        <f t="shared" si="3"/>
        <v/>
      </c>
      <c r="AB14" s="17"/>
      <c r="AC14" s="25"/>
      <c r="AD14" s="81" t="str">
        <f>Kategorie!B14</f>
        <v xml:space="preserve">wywóz odpadów medycznych (jeśli dotyczy) </v>
      </c>
      <c r="AE14" s="82">
        <v>0</v>
      </c>
      <c r="AF14" s="8">
        <v>0</v>
      </c>
      <c r="AG14" s="8">
        <f t="shared" si="16"/>
        <v>0</v>
      </c>
      <c r="AH14" s="83" t="str">
        <f t="shared" si="4"/>
        <v/>
      </c>
      <c r="AI14" s="17"/>
      <c r="AK14" s="81" t="str">
        <f>Kategorie!B14</f>
        <v xml:space="preserve">wywóz odpadów medycznych (jeśli dotyczy) </v>
      </c>
      <c r="AL14" s="82">
        <v>0</v>
      </c>
      <c r="AM14" s="8">
        <v>0</v>
      </c>
      <c r="AN14" s="8">
        <f t="shared" si="17"/>
        <v>0</v>
      </c>
      <c r="AO14" s="83" t="str">
        <f t="shared" si="5"/>
        <v/>
      </c>
      <c r="AP14" s="17"/>
      <c r="AQ14" s="25"/>
      <c r="AR14" s="7" t="str">
        <f>Kategorie!B14</f>
        <v xml:space="preserve">wywóz odpadów medycznych (jeśli dotyczy) </v>
      </c>
      <c r="AS14" s="82">
        <v>0</v>
      </c>
      <c r="AT14" s="8">
        <v>0</v>
      </c>
      <c r="AU14" s="8">
        <f t="shared" si="18"/>
        <v>0</v>
      </c>
      <c r="AV14" s="83" t="str">
        <f t="shared" si="6"/>
        <v/>
      </c>
      <c r="AW14" s="17"/>
      <c r="AY14" s="81" t="str">
        <f>Kategorie!B14</f>
        <v xml:space="preserve">wywóz odpadów medycznych (jeśli dotyczy) </v>
      </c>
      <c r="AZ14" s="82">
        <v>0</v>
      </c>
      <c r="BA14" s="8">
        <v>0</v>
      </c>
      <c r="BB14" s="8">
        <f t="shared" si="19"/>
        <v>0</v>
      </c>
      <c r="BC14" s="83" t="str">
        <f t="shared" si="7"/>
        <v/>
      </c>
      <c r="BD14" s="17"/>
      <c r="BF14" s="81" t="str">
        <f>Kategorie!B14</f>
        <v xml:space="preserve">wywóz odpadów medycznych (jeśli dotyczy) </v>
      </c>
      <c r="BG14" s="82">
        <v>0</v>
      </c>
      <c r="BH14" s="8">
        <v>0</v>
      </c>
      <c r="BI14" s="8">
        <f t="shared" si="20"/>
        <v>0</v>
      </c>
      <c r="BJ14" s="83" t="str">
        <f t="shared" si="8"/>
        <v/>
      </c>
      <c r="BK14" s="17"/>
      <c r="BL14" s="25"/>
      <c r="BM14" s="7" t="str">
        <f>Kategorie!B14</f>
        <v xml:space="preserve">wywóz odpadów medycznych (jeśli dotyczy) </v>
      </c>
      <c r="BN14" s="82">
        <v>0</v>
      </c>
      <c r="BO14" s="8">
        <v>0</v>
      </c>
      <c r="BP14" s="8">
        <f t="shared" si="21"/>
        <v>0</v>
      </c>
      <c r="BQ14" s="83" t="str">
        <f t="shared" si="9"/>
        <v/>
      </c>
      <c r="BR14" s="17"/>
      <c r="BT14" s="81" t="str">
        <f>Kategorie!B14</f>
        <v xml:space="preserve">wywóz odpadów medycznych (jeśli dotyczy) </v>
      </c>
      <c r="BU14" s="82">
        <v>0</v>
      </c>
      <c r="BV14" s="8">
        <v>0</v>
      </c>
      <c r="BW14" s="8">
        <f t="shared" si="22"/>
        <v>0</v>
      </c>
      <c r="BX14" s="83" t="str">
        <f t="shared" si="10"/>
        <v/>
      </c>
      <c r="BY14" s="17"/>
      <c r="BZ14" s="25"/>
      <c r="CA14" s="7" t="str">
        <f>Kategorie!B14</f>
        <v xml:space="preserve">wywóz odpadów medycznych (jeśli dotyczy) </v>
      </c>
      <c r="CB14" s="82">
        <v>0</v>
      </c>
      <c r="CC14" s="8">
        <v>0</v>
      </c>
      <c r="CD14" s="8">
        <f t="shared" si="23"/>
        <v>0</v>
      </c>
      <c r="CE14" s="83" t="str">
        <f t="shared" si="11"/>
        <v/>
      </c>
      <c r="CF14" s="17"/>
    </row>
    <row r="15" spans="2:84" s="71" customFormat="1" ht="15" customHeight="1" outlineLevel="1">
      <c r="B15" s="7" t="str">
        <f>Kategorie!B15</f>
        <v xml:space="preserve">przeglądy (np. instalacji), cyklincze remonty (np. malowanie ścian)  </v>
      </c>
      <c r="C15" s="79">
        <v>0</v>
      </c>
      <c r="D15" s="8">
        <v>0</v>
      </c>
      <c r="E15" s="8">
        <f t="shared" si="24"/>
        <v>0</v>
      </c>
      <c r="F15" s="83" t="str">
        <f t="shared" si="25"/>
        <v/>
      </c>
      <c r="G15" s="17"/>
      <c r="I15" s="120" t="str">
        <f>Kategorie!B15</f>
        <v xml:space="preserve">przeglądy (np. instalacji), cyklincze remonty (np. malowanie ścian)  </v>
      </c>
      <c r="J15" s="79">
        <v>0</v>
      </c>
      <c r="K15" s="8">
        <v>0</v>
      </c>
      <c r="L15" s="8">
        <f t="shared" si="13"/>
        <v>0</v>
      </c>
      <c r="M15" s="83" t="str">
        <f t="shared" si="1"/>
        <v/>
      </c>
      <c r="N15" s="17"/>
      <c r="P15" s="81" t="str">
        <f>Kategorie!B15</f>
        <v xml:space="preserve">przeglądy (np. instalacji), cyklincze remonty (np. malowanie ścian)  </v>
      </c>
      <c r="Q15" s="79">
        <v>0</v>
      </c>
      <c r="R15" s="8">
        <v>0</v>
      </c>
      <c r="S15" s="8">
        <f t="shared" si="14"/>
        <v>0</v>
      </c>
      <c r="T15" s="83" t="str">
        <f t="shared" si="2"/>
        <v/>
      </c>
      <c r="U15" s="17"/>
      <c r="V15" s="25"/>
      <c r="W15" s="7" t="str">
        <f>Kategorie!B15</f>
        <v xml:space="preserve">przeglądy (np. instalacji), cyklincze remonty (np. malowanie ścian)  </v>
      </c>
      <c r="X15" s="79">
        <v>0</v>
      </c>
      <c r="Y15" s="8">
        <v>0</v>
      </c>
      <c r="Z15" s="8">
        <f t="shared" si="15"/>
        <v>0</v>
      </c>
      <c r="AA15" s="83" t="str">
        <f t="shared" si="3"/>
        <v/>
      </c>
      <c r="AB15" s="17"/>
      <c r="AC15" s="25"/>
      <c r="AD15" s="81" t="str">
        <f>Kategorie!B15</f>
        <v xml:space="preserve">przeglądy (np. instalacji), cyklincze remonty (np. malowanie ścian)  </v>
      </c>
      <c r="AE15" s="82">
        <v>0</v>
      </c>
      <c r="AF15" s="8">
        <v>0</v>
      </c>
      <c r="AG15" s="8">
        <f t="shared" si="16"/>
        <v>0</v>
      </c>
      <c r="AH15" s="83" t="str">
        <f t="shared" si="4"/>
        <v/>
      </c>
      <c r="AI15" s="17"/>
      <c r="AK15" s="81" t="str">
        <f>Kategorie!B15</f>
        <v xml:space="preserve">przeglądy (np. instalacji), cyklincze remonty (np. malowanie ścian)  </v>
      </c>
      <c r="AL15" s="82">
        <v>0</v>
      </c>
      <c r="AM15" s="8">
        <v>0</v>
      </c>
      <c r="AN15" s="8">
        <f t="shared" si="17"/>
        <v>0</v>
      </c>
      <c r="AO15" s="83" t="str">
        <f t="shared" si="5"/>
        <v/>
      </c>
      <c r="AP15" s="17"/>
      <c r="AQ15" s="25"/>
      <c r="AR15" s="7" t="str">
        <f>Kategorie!B15</f>
        <v xml:space="preserve">przeglądy (np. instalacji), cyklincze remonty (np. malowanie ścian)  </v>
      </c>
      <c r="AS15" s="82">
        <v>0</v>
      </c>
      <c r="AT15" s="8">
        <v>0</v>
      </c>
      <c r="AU15" s="8">
        <f t="shared" si="18"/>
        <v>0</v>
      </c>
      <c r="AV15" s="83" t="str">
        <f t="shared" si="6"/>
        <v/>
      </c>
      <c r="AW15" s="17"/>
      <c r="AY15" s="81" t="str">
        <f>Kategorie!B15</f>
        <v xml:space="preserve">przeglądy (np. instalacji), cyklincze remonty (np. malowanie ścian)  </v>
      </c>
      <c r="AZ15" s="82">
        <v>0</v>
      </c>
      <c r="BA15" s="8">
        <v>0</v>
      </c>
      <c r="BB15" s="8">
        <f t="shared" si="19"/>
        <v>0</v>
      </c>
      <c r="BC15" s="83" t="str">
        <f t="shared" si="7"/>
        <v/>
      </c>
      <c r="BD15" s="17"/>
      <c r="BF15" s="81" t="str">
        <f>Kategorie!B15</f>
        <v xml:space="preserve">przeglądy (np. instalacji), cyklincze remonty (np. malowanie ścian)  </v>
      </c>
      <c r="BG15" s="82">
        <v>0</v>
      </c>
      <c r="BH15" s="8">
        <v>0</v>
      </c>
      <c r="BI15" s="8">
        <f t="shared" si="20"/>
        <v>0</v>
      </c>
      <c r="BJ15" s="83" t="str">
        <f t="shared" si="8"/>
        <v/>
      </c>
      <c r="BK15" s="17"/>
      <c r="BL15" s="25"/>
      <c r="BM15" s="7" t="str">
        <f>Kategorie!B15</f>
        <v xml:space="preserve">przeglądy (np. instalacji), cyklincze remonty (np. malowanie ścian)  </v>
      </c>
      <c r="BN15" s="82">
        <v>0</v>
      </c>
      <c r="BO15" s="8">
        <v>0</v>
      </c>
      <c r="BP15" s="8">
        <f t="shared" si="21"/>
        <v>0</v>
      </c>
      <c r="BQ15" s="83" t="str">
        <f t="shared" si="9"/>
        <v/>
      </c>
      <c r="BR15" s="17"/>
      <c r="BT15" s="81" t="str">
        <f>Kategorie!B15</f>
        <v xml:space="preserve">przeglądy (np. instalacji), cyklincze remonty (np. malowanie ścian)  </v>
      </c>
      <c r="BU15" s="82">
        <v>0</v>
      </c>
      <c r="BV15" s="8">
        <v>0</v>
      </c>
      <c r="BW15" s="8">
        <f t="shared" si="22"/>
        <v>0</v>
      </c>
      <c r="BX15" s="83" t="str">
        <f t="shared" si="10"/>
        <v/>
      </c>
      <c r="BY15" s="17"/>
      <c r="BZ15" s="25"/>
      <c r="CA15" s="7" t="str">
        <f>Kategorie!B15</f>
        <v xml:space="preserve">przeglądy (np. instalacji), cyklincze remonty (np. malowanie ścian)  </v>
      </c>
      <c r="CB15" s="82">
        <v>0</v>
      </c>
      <c r="CC15" s="8">
        <v>0</v>
      </c>
      <c r="CD15" s="8">
        <f t="shared" si="23"/>
        <v>0</v>
      </c>
      <c r="CE15" s="83" t="str">
        <f t="shared" si="11"/>
        <v/>
      </c>
      <c r="CF15" s="17"/>
    </row>
    <row r="16" spans="2:84" s="71" customFormat="1" ht="15" customHeight="1" outlineLevel="1">
      <c r="B16" s="7" t="str">
        <f>Kategorie!B16</f>
        <v>inne (np. ochrona i monitoring)</v>
      </c>
      <c r="C16" s="79">
        <v>0</v>
      </c>
      <c r="D16" s="8">
        <v>0</v>
      </c>
      <c r="E16" s="8">
        <f t="shared" si="24"/>
        <v>0</v>
      </c>
      <c r="F16" s="83" t="str">
        <f t="shared" si="25"/>
        <v/>
      </c>
      <c r="G16" s="17"/>
      <c r="I16" s="120" t="str">
        <f>Kategorie!B16</f>
        <v>inne (np. ochrona i monitoring)</v>
      </c>
      <c r="J16" s="79">
        <v>0</v>
      </c>
      <c r="K16" s="8">
        <v>0</v>
      </c>
      <c r="L16" s="8">
        <f t="shared" si="13"/>
        <v>0</v>
      </c>
      <c r="M16" s="83" t="str">
        <f t="shared" si="1"/>
        <v/>
      </c>
      <c r="N16" s="17"/>
      <c r="P16" s="81" t="str">
        <f>Kategorie!B16</f>
        <v>inne (np. ochrona i monitoring)</v>
      </c>
      <c r="Q16" s="79">
        <v>0</v>
      </c>
      <c r="R16" s="8">
        <v>0</v>
      </c>
      <c r="S16" s="8">
        <f t="shared" si="14"/>
        <v>0</v>
      </c>
      <c r="T16" s="83" t="str">
        <f t="shared" si="2"/>
        <v/>
      </c>
      <c r="U16" s="17"/>
      <c r="V16" s="25"/>
      <c r="W16" s="7" t="str">
        <f>Kategorie!B16</f>
        <v>inne (np. ochrona i monitoring)</v>
      </c>
      <c r="X16" s="79">
        <v>0</v>
      </c>
      <c r="Y16" s="8">
        <v>0</v>
      </c>
      <c r="Z16" s="8">
        <f t="shared" si="15"/>
        <v>0</v>
      </c>
      <c r="AA16" s="83" t="str">
        <f t="shared" si="3"/>
        <v/>
      </c>
      <c r="AB16" s="17"/>
      <c r="AC16" s="25"/>
      <c r="AD16" s="81" t="str">
        <f>Kategorie!B16</f>
        <v>inne (np. ochrona i monitoring)</v>
      </c>
      <c r="AE16" s="82">
        <v>0</v>
      </c>
      <c r="AF16" s="8">
        <v>0</v>
      </c>
      <c r="AG16" s="8">
        <f t="shared" si="16"/>
        <v>0</v>
      </c>
      <c r="AH16" s="83" t="str">
        <f t="shared" si="4"/>
        <v/>
      </c>
      <c r="AI16" s="17"/>
      <c r="AK16" s="81" t="str">
        <f>Kategorie!B16</f>
        <v>inne (np. ochrona i monitoring)</v>
      </c>
      <c r="AL16" s="82">
        <v>0</v>
      </c>
      <c r="AM16" s="8">
        <v>0</v>
      </c>
      <c r="AN16" s="8">
        <f t="shared" si="17"/>
        <v>0</v>
      </c>
      <c r="AO16" s="83" t="str">
        <f t="shared" si="5"/>
        <v/>
      </c>
      <c r="AP16" s="17"/>
      <c r="AQ16" s="25"/>
      <c r="AR16" s="7" t="str">
        <f>Kategorie!B16</f>
        <v>inne (np. ochrona i monitoring)</v>
      </c>
      <c r="AS16" s="82">
        <v>0</v>
      </c>
      <c r="AT16" s="8">
        <v>0</v>
      </c>
      <c r="AU16" s="8">
        <f t="shared" si="18"/>
        <v>0</v>
      </c>
      <c r="AV16" s="83" t="str">
        <f t="shared" si="6"/>
        <v/>
      </c>
      <c r="AW16" s="17"/>
      <c r="AY16" s="81" t="str">
        <f>Kategorie!B16</f>
        <v>inne (np. ochrona i monitoring)</v>
      </c>
      <c r="AZ16" s="82">
        <v>0</v>
      </c>
      <c r="BA16" s="8">
        <v>0</v>
      </c>
      <c r="BB16" s="8">
        <f t="shared" si="19"/>
        <v>0</v>
      </c>
      <c r="BC16" s="83" t="str">
        <f t="shared" si="7"/>
        <v/>
      </c>
      <c r="BD16" s="17"/>
      <c r="BF16" s="81" t="str">
        <f>Kategorie!B16</f>
        <v>inne (np. ochrona i monitoring)</v>
      </c>
      <c r="BG16" s="82">
        <v>0</v>
      </c>
      <c r="BH16" s="8">
        <v>0</v>
      </c>
      <c r="BI16" s="8">
        <f t="shared" si="20"/>
        <v>0</v>
      </c>
      <c r="BJ16" s="83" t="str">
        <f t="shared" si="8"/>
        <v/>
      </c>
      <c r="BK16" s="17"/>
      <c r="BL16" s="25"/>
      <c r="BM16" s="7" t="str">
        <f>Kategorie!B16</f>
        <v>inne (np. ochrona i monitoring)</v>
      </c>
      <c r="BN16" s="82">
        <v>0</v>
      </c>
      <c r="BO16" s="8">
        <v>0</v>
      </c>
      <c r="BP16" s="8">
        <f t="shared" si="21"/>
        <v>0</v>
      </c>
      <c r="BQ16" s="83" t="str">
        <f t="shared" si="9"/>
        <v/>
      </c>
      <c r="BR16" s="17"/>
      <c r="BT16" s="81" t="str">
        <f>Kategorie!B16</f>
        <v>inne (np. ochrona i monitoring)</v>
      </c>
      <c r="BU16" s="82">
        <v>0</v>
      </c>
      <c r="BV16" s="8">
        <v>0</v>
      </c>
      <c r="BW16" s="8">
        <f t="shared" si="22"/>
        <v>0</v>
      </c>
      <c r="BX16" s="83" t="str">
        <f t="shared" si="10"/>
        <v/>
      </c>
      <c r="BY16" s="17"/>
      <c r="BZ16" s="25"/>
      <c r="CA16" s="7" t="str">
        <f>Kategorie!B16</f>
        <v>inne (np. ochrona i monitoring)</v>
      </c>
      <c r="CB16" s="82">
        <v>0</v>
      </c>
      <c r="CC16" s="8">
        <v>0</v>
      </c>
      <c r="CD16" s="8">
        <f t="shared" si="23"/>
        <v>0</v>
      </c>
      <c r="CE16" s="83" t="str">
        <f t="shared" si="11"/>
        <v/>
      </c>
      <c r="CF16" s="17"/>
    </row>
    <row r="17" spans="2:84" s="71" customFormat="1" outlineLevel="1">
      <c r="B17" s="18" t="s">
        <v>2</v>
      </c>
      <c r="C17" s="14"/>
      <c r="D17" s="14"/>
      <c r="E17" s="84"/>
      <c r="F17" s="84"/>
      <c r="G17" s="84"/>
      <c r="I17" s="121" t="s">
        <v>2</v>
      </c>
      <c r="J17" s="14"/>
      <c r="K17" s="14"/>
      <c r="L17" s="84"/>
      <c r="M17" s="84"/>
      <c r="N17" s="84"/>
      <c r="P17" s="14"/>
      <c r="Q17" s="14"/>
      <c r="R17" s="14"/>
      <c r="S17" s="84"/>
      <c r="T17" s="84"/>
      <c r="U17" s="84"/>
      <c r="V17" s="85"/>
      <c r="W17" s="14"/>
      <c r="X17" s="14"/>
      <c r="Y17" s="14"/>
      <c r="Z17" s="84"/>
      <c r="AA17" s="84"/>
      <c r="AB17" s="84"/>
      <c r="AC17" s="85"/>
      <c r="AD17" s="14"/>
      <c r="AE17" s="14"/>
      <c r="AF17" s="14"/>
      <c r="AG17" s="84"/>
      <c r="AH17" s="84"/>
      <c r="AI17" s="84"/>
      <c r="AK17" s="14"/>
      <c r="AL17" s="86"/>
      <c r="AM17" s="84"/>
      <c r="AN17" s="84"/>
      <c r="AO17" s="84"/>
      <c r="AP17" s="84"/>
      <c r="AQ17" s="85"/>
      <c r="AR17" s="14"/>
      <c r="AS17" s="14"/>
      <c r="AT17" s="14"/>
      <c r="AU17" s="84"/>
      <c r="AV17" s="84"/>
      <c r="AW17" s="84"/>
      <c r="AY17" s="14"/>
      <c r="AZ17" s="14"/>
      <c r="BA17" s="14"/>
      <c r="BB17" s="84"/>
      <c r="BC17" s="84"/>
      <c r="BD17" s="84"/>
      <c r="BF17" s="14"/>
      <c r="BG17" s="14"/>
      <c r="BH17" s="14"/>
      <c r="BI17" s="84"/>
      <c r="BJ17" s="84"/>
      <c r="BK17" s="84"/>
      <c r="BL17" s="85"/>
      <c r="BM17" s="14"/>
      <c r="BN17" s="14"/>
      <c r="BO17" s="14"/>
      <c r="BP17" s="84"/>
      <c r="BQ17" s="84"/>
      <c r="BR17" s="84"/>
      <c r="BT17" s="14"/>
      <c r="BU17" s="14"/>
      <c r="BV17" s="14"/>
      <c r="BW17" s="84"/>
      <c r="BX17" s="84"/>
      <c r="BY17" s="84"/>
      <c r="BZ17" s="85"/>
      <c r="CA17" s="14"/>
      <c r="CB17" s="14"/>
      <c r="CC17" s="14"/>
      <c r="CD17" s="84"/>
      <c r="CE17" s="84"/>
      <c r="CF17" s="84"/>
    </row>
    <row r="18" spans="2:84" s="71" customFormat="1">
      <c r="B18" s="43" t="str">
        <f>Kategorie!B18</f>
        <v>Kosmetyki i sprzęt</v>
      </c>
      <c r="C18" s="32">
        <f t="shared" ref="C18:D18" si="26">SUM(C19:C28)</f>
        <v>0</v>
      </c>
      <c r="D18" s="77">
        <f t="shared" si="26"/>
        <v>0</v>
      </c>
      <c r="E18" s="32">
        <f>C18-D18</f>
        <v>0</v>
      </c>
      <c r="F18" s="78" t="str">
        <f>IFERROR(D18/C18,"")</f>
        <v/>
      </c>
      <c r="G18" s="32"/>
      <c r="I18" s="119" t="str">
        <f>Kategorie!B18</f>
        <v>Kosmetyki i sprzęt</v>
      </c>
      <c r="J18" s="32">
        <f t="shared" ref="J18:K18" si="27">SUM(J19:J28)</f>
        <v>0</v>
      </c>
      <c r="K18" s="77">
        <f t="shared" si="27"/>
        <v>0</v>
      </c>
      <c r="L18" s="32">
        <f>J18-K18</f>
        <v>0</v>
      </c>
      <c r="M18" s="78" t="str">
        <f>IFERROR(K18/J18,"")</f>
        <v/>
      </c>
      <c r="N18" s="32"/>
      <c r="P18" s="43" t="str">
        <f>Kategorie!B18</f>
        <v>Kosmetyki i sprzęt</v>
      </c>
      <c r="Q18" s="32">
        <f t="shared" ref="Q18:R18" si="28">SUM(Q19:Q28)</f>
        <v>0</v>
      </c>
      <c r="R18" s="77">
        <f t="shared" si="28"/>
        <v>0</v>
      </c>
      <c r="S18" s="32">
        <f>Q18-R18</f>
        <v>0</v>
      </c>
      <c r="T18" s="78" t="str">
        <f>IFERROR(R18/Q18,"")</f>
        <v/>
      </c>
      <c r="U18" s="32"/>
      <c r="V18" s="23"/>
      <c r="W18" s="43" t="str">
        <f>Kategorie!B18</f>
        <v>Kosmetyki i sprzęt</v>
      </c>
      <c r="X18" s="32">
        <f t="shared" ref="X18:Y18" si="29">SUM(X19:X28)</f>
        <v>0</v>
      </c>
      <c r="Y18" s="77">
        <f t="shared" si="29"/>
        <v>0</v>
      </c>
      <c r="Z18" s="32">
        <f>X18-Y18</f>
        <v>0</v>
      </c>
      <c r="AA18" s="78" t="str">
        <f>IFERROR(Y18/X18,"")</f>
        <v/>
      </c>
      <c r="AB18" s="32"/>
      <c r="AC18" s="23"/>
      <c r="AD18" s="43" t="str">
        <f>Kategorie!B18</f>
        <v>Kosmetyki i sprzęt</v>
      </c>
      <c r="AE18" s="32">
        <f t="shared" ref="AE18:AF18" si="30">SUM(AE19:AE28)</f>
        <v>0</v>
      </c>
      <c r="AF18" s="77">
        <f t="shared" si="30"/>
        <v>0</v>
      </c>
      <c r="AG18" s="32">
        <f>AE18-AF18</f>
        <v>0</v>
      </c>
      <c r="AH18" s="78" t="str">
        <f>IFERROR(AF18/AE18,"")</f>
        <v/>
      </c>
      <c r="AI18" s="32"/>
      <c r="AK18" s="43" t="str">
        <f>Kategorie!B18</f>
        <v>Kosmetyki i sprzęt</v>
      </c>
      <c r="AL18" s="32">
        <f>SUM(Tabela43150942174[[#All],[Kolumna2]])</f>
        <v>0</v>
      </c>
      <c r="AM18" s="32">
        <f>SUM(Tabela43150942174[[#All],[Kolumna3]])</f>
        <v>0</v>
      </c>
      <c r="AN18" s="32">
        <f>AL18-AM18</f>
        <v>0</v>
      </c>
      <c r="AO18" s="78" t="str">
        <f>IFERROR(AM18/AL18,"")</f>
        <v/>
      </c>
      <c r="AP18" s="32"/>
      <c r="AQ18" s="23"/>
      <c r="AR18" s="43" t="str">
        <f>Kategorie!B18</f>
        <v>Kosmetyki i sprzęt</v>
      </c>
      <c r="AS18" s="32">
        <f t="shared" ref="AS18:AT18" si="31">SUM(AS19:AS28)</f>
        <v>0</v>
      </c>
      <c r="AT18" s="77">
        <f t="shared" si="31"/>
        <v>0</v>
      </c>
      <c r="AU18" s="32">
        <f>AS18-AT18</f>
        <v>0</v>
      </c>
      <c r="AV18" s="78" t="str">
        <f>IFERROR(AT18/AS18,"")</f>
        <v/>
      </c>
      <c r="AW18" s="32"/>
      <c r="AY18" s="43" t="str">
        <f>Kategorie!B18</f>
        <v>Kosmetyki i sprzęt</v>
      </c>
      <c r="AZ18" s="32">
        <f t="shared" ref="AZ18:BA18" si="32">SUM(AZ19:AZ28)</f>
        <v>0</v>
      </c>
      <c r="BA18" s="77">
        <f t="shared" si="32"/>
        <v>0</v>
      </c>
      <c r="BB18" s="32">
        <f>AZ18-BA18</f>
        <v>0</v>
      </c>
      <c r="BC18" s="78" t="str">
        <f>IFERROR(BA18/AZ18,"")</f>
        <v/>
      </c>
      <c r="BD18" s="32"/>
      <c r="BF18" s="43" t="str">
        <f>Kategorie!B18</f>
        <v>Kosmetyki i sprzęt</v>
      </c>
      <c r="BG18" s="32">
        <f t="shared" ref="BG18:BH18" si="33">SUM(BG19:BG28)</f>
        <v>0</v>
      </c>
      <c r="BH18" s="77">
        <f t="shared" si="33"/>
        <v>0</v>
      </c>
      <c r="BI18" s="32">
        <f>BG18-BH18</f>
        <v>0</v>
      </c>
      <c r="BJ18" s="78" t="str">
        <f>IFERROR(BH18/BG18,"")</f>
        <v/>
      </c>
      <c r="BK18" s="32"/>
      <c r="BL18" s="23"/>
      <c r="BM18" s="43" t="str">
        <f>Kategorie!B18</f>
        <v>Kosmetyki i sprzęt</v>
      </c>
      <c r="BN18" s="32">
        <f t="shared" ref="BN18:BO18" si="34">SUM(BN19:BN28)</f>
        <v>0</v>
      </c>
      <c r="BO18" s="77">
        <f t="shared" si="34"/>
        <v>0</v>
      </c>
      <c r="BP18" s="32">
        <f>BN18-BO18</f>
        <v>0</v>
      </c>
      <c r="BQ18" s="78" t="str">
        <f>IFERROR(BO18/BN18,"")</f>
        <v/>
      </c>
      <c r="BR18" s="32"/>
      <c r="BT18" s="43" t="str">
        <f>Kategorie!B18</f>
        <v>Kosmetyki i sprzęt</v>
      </c>
      <c r="BU18" s="32">
        <f t="shared" ref="BU18:BV18" si="35">SUM(BU19:BU28)</f>
        <v>0</v>
      </c>
      <c r="BV18" s="77">
        <f t="shared" si="35"/>
        <v>0</v>
      </c>
      <c r="BW18" s="32">
        <f>BU18-BV18</f>
        <v>0</v>
      </c>
      <c r="BX18" s="78" t="str">
        <f>IFERROR(BV18/BU18,"")</f>
        <v/>
      </c>
      <c r="BY18" s="32"/>
      <c r="BZ18" s="23"/>
      <c r="CA18" s="43" t="str">
        <f>Kategorie!B18</f>
        <v>Kosmetyki i sprzęt</v>
      </c>
      <c r="CB18" s="32">
        <f t="shared" ref="CB18:CC18" si="36">SUM(CB19:CB28)</f>
        <v>0</v>
      </c>
      <c r="CC18" s="77">
        <f t="shared" si="36"/>
        <v>0</v>
      </c>
      <c r="CD18" s="32">
        <f>CB18-CC18</f>
        <v>0</v>
      </c>
      <c r="CE18" s="78" t="str">
        <f>IFERROR(CC18/CB18,"")</f>
        <v/>
      </c>
      <c r="CF18" s="32"/>
    </row>
    <row r="19" spans="2:84" s="71" customFormat="1" ht="15" customHeight="1" outlineLevel="1">
      <c r="B19" s="7" t="str">
        <f>Kategorie!B19</f>
        <v>zakup sprzętu (jeśli kupujesz sprzęt)</v>
      </c>
      <c r="C19" s="79">
        <v>0</v>
      </c>
      <c r="D19" s="8">
        <v>0</v>
      </c>
      <c r="E19" s="8">
        <f t="shared" ref="E19:E28" si="37">C19-D19</f>
        <v>0</v>
      </c>
      <c r="F19" s="80" t="str">
        <f t="shared" ref="F19:F28" si="38">IFERROR(D19/C19,"")</f>
        <v/>
      </c>
      <c r="G19" s="8"/>
      <c r="I19" s="122" t="str">
        <f>Kategorie!B19</f>
        <v>zakup sprzętu (jeśli kupujesz sprzęt)</v>
      </c>
      <c r="J19" s="79">
        <v>0</v>
      </c>
      <c r="K19" s="8">
        <v>0</v>
      </c>
      <c r="L19" s="8">
        <f t="shared" ref="L19:L28" si="39">J19-K19</f>
        <v>0</v>
      </c>
      <c r="M19" s="80" t="str">
        <f t="shared" ref="M19:M28" si="40">IFERROR(K19/J19,"")</f>
        <v/>
      </c>
      <c r="N19" s="8"/>
      <c r="P19" s="81" t="str">
        <f>Kategorie!B19</f>
        <v>zakup sprzętu (jeśli kupujesz sprzęt)</v>
      </c>
      <c r="Q19" s="79">
        <v>0</v>
      </c>
      <c r="R19" s="8">
        <v>0</v>
      </c>
      <c r="S19" s="8">
        <f t="shared" ref="S19:S28" si="41">Q19-R19</f>
        <v>0</v>
      </c>
      <c r="T19" s="80" t="str">
        <f t="shared" ref="T19:T28" si="42">IFERROR(R19/Q19,"")</f>
        <v/>
      </c>
      <c r="U19" s="8"/>
      <c r="V19" s="24"/>
      <c r="W19" s="7" t="str">
        <f>Kategorie!B19</f>
        <v>zakup sprzętu (jeśli kupujesz sprzęt)</v>
      </c>
      <c r="X19" s="79">
        <v>0</v>
      </c>
      <c r="Y19" s="8">
        <v>0</v>
      </c>
      <c r="Z19" s="8">
        <f t="shared" ref="Z19:Z28" si="43">X19-Y19</f>
        <v>0</v>
      </c>
      <c r="AA19" s="80" t="str">
        <f t="shared" ref="AA19:AA28" si="44">IFERROR(Y19/X19,"")</f>
        <v/>
      </c>
      <c r="AB19" s="8"/>
      <c r="AC19" s="24"/>
      <c r="AD19" s="81" t="str">
        <f>Kategorie!B19</f>
        <v>zakup sprzętu (jeśli kupujesz sprzęt)</v>
      </c>
      <c r="AE19" s="82">
        <v>0</v>
      </c>
      <c r="AF19" s="8">
        <v>0</v>
      </c>
      <c r="AG19" s="8">
        <f t="shared" ref="AG19:AG28" si="45">AE19-AF19</f>
        <v>0</v>
      </c>
      <c r="AH19" s="80" t="str">
        <f t="shared" ref="AH19:AH28" si="46">IFERROR(AF19/AE19,"")</f>
        <v/>
      </c>
      <c r="AI19" s="8"/>
      <c r="AK19" s="81" t="str">
        <f>Kategorie!B19</f>
        <v>zakup sprzętu (jeśli kupujesz sprzęt)</v>
      </c>
      <c r="AL19" s="82">
        <v>0</v>
      </c>
      <c r="AM19" s="8">
        <v>0</v>
      </c>
      <c r="AN19" s="8">
        <f t="shared" ref="AN19:AN28" si="47">AL19-AM19</f>
        <v>0</v>
      </c>
      <c r="AO19" s="80" t="str">
        <f t="shared" ref="AO19:AO28" si="48">IFERROR(AM19/AL19,"")</f>
        <v/>
      </c>
      <c r="AP19" s="8"/>
      <c r="AQ19" s="24"/>
      <c r="AR19" s="7" t="str">
        <f>Kategorie!B19</f>
        <v>zakup sprzętu (jeśli kupujesz sprzęt)</v>
      </c>
      <c r="AS19" s="82">
        <v>0</v>
      </c>
      <c r="AT19" s="8">
        <v>0</v>
      </c>
      <c r="AU19" s="8">
        <f t="shared" ref="AU19:AU28" si="49">AS19-AT19</f>
        <v>0</v>
      </c>
      <c r="AV19" s="80" t="str">
        <f t="shared" ref="AV19:AV28" si="50">IFERROR(AT19/AS19,"")</f>
        <v/>
      </c>
      <c r="AW19" s="8"/>
      <c r="AY19" s="81" t="str">
        <f>Kategorie!B19</f>
        <v>zakup sprzętu (jeśli kupujesz sprzęt)</v>
      </c>
      <c r="AZ19" s="82">
        <v>0</v>
      </c>
      <c r="BA19" s="8">
        <v>0</v>
      </c>
      <c r="BB19" s="8">
        <f t="shared" ref="BB19:BB28" si="51">AZ19-BA19</f>
        <v>0</v>
      </c>
      <c r="BC19" s="80" t="str">
        <f t="shared" ref="BC19:BC28" si="52">IFERROR(BA19/AZ19,"")</f>
        <v/>
      </c>
      <c r="BD19" s="8"/>
      <c r="BF19" s="81" t="str">
        <f>Kategorie!B19</f>
        <v>zakup sprzętu (jeśli kupujesz sprzęt)</v>
      </c>
      <c r="BG19" s="82">
        <v>0</v>
      </c>
      <c r="BH19" s="8">
        <v>0</v>
      </c>
      <c r="BI19" s="8">
        <f t="shared" ref="BI19:BI28" si="53">BG19-BH19</f>
        <v>0</v>
      </c>
      <c r="BJ19" s="80" t="str">
        <f t="shared" ref="BJ19:BJ28" si="54">IFERROR(BH19/BG19,"")</f>
        <v/>
      </c>
      <c r="BK19" s="8"/>
      <c r="BL19" s="24"/>
      <c r="BM19" s="7" t="str">
        <f>Kategorie!B19</f>
        <v>zakup sprzętu (jeśli kupujesz sprzęt)</v>
      </c>
      <c r="BN19" s="82">
        <v>0</v>
      </c>
      <c r="BO19" s="8">
        <v>0</v>
      </c>
      <c r="BP19" s="8">
        <f t="shared" ref="BP19:BP28" si="55">BN19-BO19</f>
        <v>0</v>
      </c>
      <c r="BQ19" s="80" t="str">
        <f t="shared" ref="BQ19:BQ28" si="56">IFERROR(BO19/BN19,"")</f>
        <v/>
      </c>
      <c r="BR19" s="8"/>
      <c r="BT19" s="81" t="str">
        <f>Kategorie!B19</f>
        <v>zakup sprzętu (jeśli kupujesz sprzęt)</v>
      </c>
      <c r="BU19" s="82">
        <v>0</v>
      </c>
      <c r="BV19" s="8">
        <v>0</v>
      </c>
      <c r="BW19" s="8">
        <f t="shared" ref="BW19:BW28" si="57">BU19-BV19</f>
        <v>0</v>
      </c>
      <c r="BX19" s="80" t="str">
        <f t="shared" ref="BX19:BX28" si="58">IFERROR(BV19/BU19,"")</f>
        <v/>
      </c>
      <c r="BY19" s="8"/>
      <c r="BZ19" s="24"/>
      <c r="CA19" s="7" t="str">
        <f>Kategorie!B19</f>
        <v>zakup sprzętu (jeśli kupujesz sprzęt)</v>
      </c>
      <c r="CB19" s="82">
        <v>0</v>
      </c>
      <c r="CC19" s="8">
        <v>0</v>
      </c>
      <c r="CD19" s="8">
        <f t="shared" ref="CD19:CD28" si="59">CB19-CC19</f>
        <v>0</v>
      </c>
      <c r="CE19" s="80" t="str">
        <f t="shared" ref="CE19:CE28" si="60">IFERROR(CC19/CB19,"")</f>
        <v/>
      </c>
      <c r="CF19" s="8"/>
    </row>
    <row r="20" spans="2:84" s="71" customFormat="1" outlineLevel="1">
      <c r="B20" s="7" t="str">
        <f>Kategorie!B20</f>
        <v>amortyzacja sprzętu</v>
      </c>
      <c r="C20" s="79">
        <v>0</v>
      </c>
      <c r="D20" s="8">
        <v>0</v>
      </c>
      <c r="E20" s="8">
        <f t="shared" si="37"/>
        <v>0</v>
      </c>
      <c r="F20" s="80" t="str">
        <f t="shared" si="38"/>
        <v/>
      </c>
      <c r="G20" s="8"/>
      <c r="I20" s="122" t="str">
        <f>Kategorie!B20</f>
        <v>amortyzacja sprzętu</v>
      </c>
      <c r="J20" s="79">
        <v>0</v>
      </c>
      <c r="K20" s="8">
        <v>0</v>
      </c>
      <c r="L20" s="8">
        <f t="shared" si="39"/>
        <v>0</v>
      </c>
      <c r="M20" s="80" t="str">
        <f t="shared" si="40"/>
        <v/>
      </c>
      <c r="N20" s="8"/>
      <c r="P20" s="81" t="str">
        <f>Kategorie!B20</f>
        <v>amortyzacja sprzętu</v>
      </c>
      <c r="Q20" s="79">
        <v>0</v>
      </c>
      <c r="R20" s="8">
        <v>0</v>
      </c>
      <c r="S20" s="8">
        <f t="shared" si="41"/>
        <v>0</v>
      </c>
      <c r="T20" s="80" t="str">
        <f t="shared" si="42"/>
        <v/>
      </c>
      <c r="U20" s="8"/>
      <c r="V20" s="24"/>
      <c r="W20" s="7" t="str">
        <f>Kategorie!B20</f>
        <v>amortyzacja sprzętu</v>
      </c>
      <c r="X20" s="79">
        <v>0</v>
      </c>
      <c r="Y20" s="8">
        <v>0</v>
      </c>
      <c r="Z20" s="8">
        <f t="shared" si="43"/>
        <v>0</v>
      </c>
      <c r="AA20" s="80" t="str">
        <f t="shared" si="44"/>
        <v/>
      </c>
      <c r="AB20" s="8"/>
      <c r="AC20" s="24"/>
      <c r="AD20" s="81" t="str">
        <f>Kategorie!B20</f>
        <v>amortyzacja sprzętu</v>
      </c>
      <c r="AE20" s="82">
        <v>0</v>
      </c>
      <c r="AF20" s="8">
        <v>0</v>
      </c>
      <c r="AG20" s="8">
        <f t="shared" si="45"/>
        <v>0</v>
      </c>
      <c r="AH20" s="80" t="str">
        <f t="shared" si="46"/>
        <v/>
      </c>
      <c r="AI20" s="8"/>
      <c r="AK20" s="81" t="str">
        <f>Kategorie!B20</f>
        <v>amortyzacja sprzętu</v>
      </c>
      <c r="AL20" s="82">
        <v>0</v>
      </c>
      <c r="AM20" s="8">
        <v>0</v>
      </c>
      <c r="AN20" s="8">
        <f t="shared" si="47"/>
        <v>0</v>
      </c>
      <c r="AO20" s="80" t="str">
        <f t="shared" si="48"/>
        <v/>
      </c>
      <c r="AP20" s="8"/>
      <c r="AQ20" s="24"/>
      <c r="AR20" s="7" t="str">
        <f>Kategorie!B20</f>
        <v>amortyzacja sprzętu</v>
      </c>
      <c r="AS20" s="82">
        <v>0</v>
      </c>
      <c r="AT20" s="8">
        <v>0</v>
      </c>
      <c r="AU20" s="8">
        <f t="shared" si="49"/>
        <v>0</v>
      </c>
      <c r="AV20" s="80" t="str">
        <f t="shared" si="50"/>
        <v/>
      </c>
      <c r="AW20" s="8"/>
      <c r="AY20" s="81" t="str">
        <f>Kategorie!B20</f>
        <v>amortyzacja sprzętu</v>
      </c>
      <c r="AZ20" s="82">
        <v>0</v>
      </c>
      <c r="BA20" s="8">
        <v>0</v>
      </c>
      <c r="BB20" s="8">
        <f t="shared" si="51"/>
        <v>0</v>
      </c>
      <c r="BC20" s="80" t="str">
        <f t="shared" si="52"/>
        <v/>
      </c>
      <c r="BD20" s="8"/>
      <c r="BF20" s="81" t="str">
        <f>Kategorie!B20</f>
        <v>amortyzacja sprzętu</v>
      </c>
      <c r="BG20" s="82">
        <v>0</v>
      </c>
      <c r="BH20" s="8">
        <v>0</v>
      </c>
      <c r="BI20" s="8">
        <f t="shared" si="53"/>
        <v>0</v>
      </c>
      <c r="BJ20" s="80" t="str">
        <f t="shared" si="54"/>
        <v/>
      </c>
      <c r="BK20" s="8"/>
      <c r="BL20" s="24"/>
      <c r="BM20" s="7" t="str">
        <f>Kategorie!B20</f>
        <v>amortyzacja sprzętu</v>
      </c>
      <c r="BN20" s="82">
        <v>0</v>
      </c>
      <c r="BO20" s="8">
        <v>0</v>
      </c>
      <c r="BP20" s="8">
        <f t="shared" si="55"/>
        <v>0</v>
      </c>
      <c r="BQ20" s="80" t="str">
        <f t="shared" si="56"/>
        <v/>
      </c>
      <c r="BR20" s="8"/>
      <c r="BT20" s="81" t="str">
        <f>Kategorie!B20</f>
        <v>amortyzacja sprzętu</v>
      </c>
      <c r="BU20" s="82">
        <v>0</v>
      </c>
      <c r="BV20" s="8">
        <v>0</v>
      </c>
      <c r="BW20" s="8">
        <f t="shared" si="57"/>
        <v>0</v>
      </c>
      <c r="BX20" s="80" t="str">
        <f t="shared" si="58"/>
        <v/>
      </c>
      <c r="BY20" s="8"/>
      <c r="BZ20" s="24"/>
      <c r="CA20" s="7" t="str">
        <f>Kategorie!B20</f>
        <v>amortyzacja sprzętu</v>
      </c>
      <c r="CB20" s="82">
        <v>0</v>
      </c>
      <c r="CC20" s="8">
        <v>0</v>
      </c>
      <c r="CD20" s="8">
        <f t="shared" si="59"/>
        <v>0</v>
      </c>
      <c r="CE20" s="80" t="str">
        <f t="shared" si="60"/>
        <v/>
      </c>
      <c r="CF20" s="8"/>
    </row>
    <row r="21" spans="2:84" s="71" customFormat="1" outlineLevel="1">
      <c r="B21" s="7" t="str">
        <f>Kategorie!B21</f>
        <v xml:space="preserve">serwis sprzętu </v>
      </c>
      <c r="C21" s="79">
        <v>0</v>
      </c>
      <c r="D21" s="8">
        <v>0</v>
      </c>
      <c r="E21" s="8">
        <f t="shared" si="37"/>
        <v>0</v>
      </c>
      <c r="F21" s="80" t="str">
        <f t="shared" si="38"/>
        <v/>
      </c>
      <c r="G21" s="8"/>
      <c r="I21" s="122" t="str">
        <f>Kategorie!B21</f>
        <v xml:space="preserve">serwis sprzętu </v>
      </c>
      <c r="J21" s="79">
        <v>0</v>
      </c>
      <c r="K21" s="8">
        <v>0</v>
      </c>
      <c r="L21" s="8">
        <f t="shared" si="39"/>
        <v>0</v>
      </c>
      <c r="M21" s="80" t="str">
        <f t="shared" si="40"/>
        <v/>
      </c>
      <c r="N21" s="8"/>
      <c r="P21" s="81" t="str">
        <f>Kategorie!B21</f>
        <v xml:space="preserve">serwis sprzętu </v>
      </c>
      <c r="Q21" s="79">
        <v>0</v>
      </c>
      <c r="R21" s="8">
        <v>0</v>
      </c>
      <c r="S21" s="8">
        <f t="shared" si="41"/>
        <v>0</v>
      </c>
      <c r="T21" s="80" t="str">
        <f t="shared" si="42"/>
        <v/>
      </c>
      <c r="U21" s="8"/>
      <c r="V21" s="24"/>
      <c r="W21" s="7" t="str">
        <f>Kategorie!B21</f>
        <v xml:space="preserve">serwis sprzętu </v>
      </c>
      <c r="X21" s="79">
        <v>0</v>
      </c>
      <c r="Y21" s="8">
        <v>0</v>
      </c>
      <c r="Z21" s="8">
        <f t="shared" si="43"/>
        <v>0</v>
      </c>
      <c r="AA21" s="80" t="str">
        <f t="shared" si="44"/>
        <v/>
      </c>
      <c r="AB21" s="8"/>
      <c r="AC21" s="24"/>
      <c r="AD21" s="81" t="str">
        <f>Kategorie!B21</f>
        <v xml:space="preserve">serwis sprzętu </v>
      </c>
      <c r="AE21" s="82">
        <v>0</v>
      </c>
      <c r="AF21" s="8">
        <v>0</v>
      </c>
      <c r="AG21" s="8">
        <f t="shared" si="45"/>
        <v>0</v>
      </c>
      <c r="AH21" s="80" t="str">
        <f t="shared" si="46"/>
        <v/>
      </c>
      <c r="AI21" s="8"/>
      <c r="AK21" s="81" t="str">
        <f>Kategorie!B21</f>
        <v xml:space="preserve">serwis sprzętu </v>
      </c>
      <c r="AL21" s="82">
        <v>0</v>
      </c>
      <c r="AM21" s="8">
        <v>0</v>
      </c>
      <c r="AN21" s="8">
        <f t="shared" si="47"/>
        <v>0</v>
      </c>
      <c r="AO21" s="80" t="str">
        <f t="shared" si="48"/>
        <v/>
      </c>
      <c r="AP21" s="8"/>
      <c r="AQ21" s="24"/>
      <c r="AR21" s="7" t="str">
        <f>Kategorie!B21</f>
        <v xml:space="preserve">serwis sprzętu </v>
      </c>
      <c r="AS21" s="82">
        <v>0</v>
      </c>
      <c r="AT21" s="8">
        <v>0</v>
      </c>
      <c r="AU21" s="8">
        <f t="shared" si="49"/>
        <v>0</v>
      </c>
      <c r="AV21" s="80" t="str">
        <f t="shared" si="50"/>
        <v/>
      </c>
      <c r="AW21" s="8"/>
      <c r="AY21" s="81" t="str">
        <f>Kategorie!B21</f>
        <v xml:space="preserve">serwis sprzętu </v>
      </c>
      <c r="AZ21" s="82">
        <v>0</v>
      </c>
      <c r="BA21" s="8">
        <v>0</v>
      </c>
      <c r="BB21" s="8">
        <f t="shared" si="51"/>
        <v>0</v>
      </c>
      <c r="BC21" s="80" t="str">
        <f t="shared" si="52"/>
        <v/>
      </c>
      <c r="BD21" s="8"/>
      <c r="BF21" s="81" t="str">
        <f>Kategorie!B21</f>
        <v xml:space="preserve">serwis sprzętu </v>
      </c>
      <c r="BG21" s="82">
        <v>0</v>
      </c>
      <c r="BH21" s="8">
        <v>0</v>
      </c>
      <c r="BI21" s="8">
        <f t="shared" si="53"/>
        <v>0</v>
      </c>
      <c r="BJ21" s="80" t="str">
        <f t="shared" si="54"/>
        <v/>
      </c>
      <c r="BK21" s="8"/>
      <c r="BL21" s="24"/>
      <c r="BM21" s="7" t="str">
        <f>Kategorie!B21</f>
        <v xml:space="preserve">serwis sprzętu </v>
      </c>
      <c r="BN21" s="82">
        <v>0</v>
      </c>
      <c r="BO21" s="8">
        <v>0</v>
      </c>
      <c r="BP21" s="8">
        <f t="shared" si="55"/>
        <v>0</v>
      </c>
      <c r="BQ21" s="80" t="str">
        <f t="shared" si="56"/>
        <v/>
      </c>
      <c r="BR21" s="8"/>
      <c r="BT21" s="81" t="str">
        <f>Kategorie!B21</f>
        <v xml:space="preserve">serwis sprzętu </v>
      </c>
      <c r="BU21" s="82">
        <v>0</v>
      </c>
      <c r="BV21" s="8">
        <v>0</v>
      </c>
      <c r="BW21" s="8">
        <f t="shared" si="57"/>
        <v>0</v>
      </c>
      <c r="BX21" s="80" t="str">
        <f t="shared" si="58"/>
        <v/>
      </c>
      <c r="BY21" s="8"/>
      <c r="BZ21" s="24"/>
      <c r="CA21" s="7" t="str">
        <f>Kategorie!B21</f>
        <v xml:space="preserve">serwis sprzętu </v>
      </c>
      <c r="CB21" s="82">
        <v>0</v>
      </c>
      <c r="CC21" s="8">
        <v>0</v>
      </c>
      <c r="CD21" s="8">
        <f t="shared" si="59"/>
        <v>0</v>
      </c>
      <c r="CE21" s="80" t="str">
        <f t="shared" si="60"/>
        <v/>
      </c>
      <c r="CF21" s="8"/>
    </row>
    <row r="22" spans="2:84" s="71" customFormat="1" ht="15" customHeight="1" outlineLevel="1">
      <c r="B22" s="7" t="str">
        <f>Kategorie!B22</f>
        <v>rata kredytu na zakup sprzętu</v>
      </c>
      <c r="C22" s="79">
        <v>0</v>
      </c>
      <c r="D22" s="8">
        <v>0</v>
      </c>
      <c r="E22" s="8">
        <f t="shared" si="37"/>
        <v>0</v>
      </c>
      <c r="F22" s="80" t="str">
        <f t="shared" si="38"/>
        <v/>
      </c>
      <c r="G22" s="8"/>
      <c r="I22" s="122" t="str">
        <f>Kategorie!B22</f>
        <v>rata kredytu na zakup sprzętu</v>
      </c>
      <c r="J22" s="79">
        <v>0</v>
      </c>
      <c r="K22" s="8">
        <v>0</v>
      </c>
      <c r="L22" s="8">
        <f t="shared" si="39"/>
        <v>0</v>
      </c>
      <c r="M22" s="80" t="str">
        <f t="shared" si="40"/>
        <v/>
      </c>
      <c r="N22" s="8"/>
      <c r="P22" s="81" t="str">
        <f>Kategorie!B22</f>
        <v>rata kredytu na zakup sprzętu</v>
      </c>
      <c r="Q22" s="79">
        <v>0</v>
      </c>
      <c r="R22" s="8">
        <v>0</v>
      </c>
      <c r="S22" s="8">
        <f t="shared" si="41"/>
        <v>0</v>
      </c>
      <c r="T22" s="80" t="str">
        <f t="shared" si="42"/>
        <v/>
      </c>
      <c r="U22" s="8"/>
      <c r="V22" s="24"/>
      <c r="W22" s="7" t="str">
        <f>Kategorie!B22</f>
        <v>rata kredytu na zakup sprzętu</v>
      </c>
      <c r="X22" s="79">
        <v>0</v>
      </c>
      <c r="Y22" s="8">
        <v>0</v>
      </c>
      <c r="Z22" s="8">
        <f t="shared" si="43"/>
        <v>0</v>
      </c>
      <c r="AA22" s="80" t="str">
        <f t="shared" si="44"/>
        <v/>
      </c>
      <c r="AB22" s="8"/>
      <c r="AC22" s="24"/>
      <c r="AD22" s="81" t="str">
        <f>Kategorie!B22</f>
        <v>rata kredytu na zakup sprzętu</v>
      </c>
      <c r="AE22" s="82">
        <v>0</v>
      </c>
      <c r="AF22" s="8">
        <v>0</v>
      </c>
      <c r="AG22" s="8">
        <f t="shared" si="45"/>
        <v>0</v>
      </c>
      <c r="AH22" s="80" t="str">
        <f t="shared" si="46"/>
        <v/>
      </c>
      <c r="AI22" s="8"/>
      <c r="AK22" s="81" t="str">
        <f>Kategorie!B22</f>
        <v>rata kredytu na zakup sprzętu</v>
      </c>
      <c r="AL22" s="82">
        <v>0</v>
      </c>
      <c r="AM22" s="8">
        <v>0</v>
      </c>
      <c r="AN22" s="8">
        <f t="shared" si="47"/>
        <v>0</v>
      </c>
      <c r="AO22" s="80" t="str">
        <f t="shared" si="48"/>
        <v/>
      </c>
      <c r="AP22" s="8"/>
      <c r="AQ22" s="24"/>
      <c r="AR22" s="7" t="str">
        <f>Kategorie!B22</f>
        <v>rata kredytu na zakup sprzętu</v>
      </c>
      <c r="AS22" s="82">
        <v>0</v>
      </c>
      <c r="AT22" s="8">
        <v>0</v>
      </c>
      <c r="AU22" s="8">
        <f t="shared" si="49"/>
        <v>0</v>
      </c>
      <c r="AV22" s="80" t="str">
        <f t="shared" si="50"/>
        <v/>
      </c>
      <c r="AW22" s="8"/>
      <c r="AY22" s="81" t="str">
        <f>Kategorie!B22</f>
        <v>rata kredytu na zakup sprzętu</v>
      </c>
      <c r="AZ22" s="82">
        <v>0</v>
      </c>
      <c r="BA22" s="8">
        <v>0</v>
      </c>
      <c r="BB22" s="8">
        <f t="shared" si="51"/>
        <v>0</v>
      </c>
      <c r="BC22" s="80" t="str">
        <f t="shared" si="52"/>
        <v/>
      </c>
      <c r="BD22" s="8"/>
      <c r="BF22" s="81" t="str">
        <f>Kategorie!B22</f>
        <v>rata kredytu na zakup sprzętu</v>
      </c>
      <c r="BG22" s="82">
        <v>0</v>
      </c>
      <c r="BH22" s="8">
        <v>0</v>
      </c>
      <c r="BI22" s="8">
        <f t="shared" si="53"/>
        <v>0</v>
      </c>
      <c r="BJ22" s="80" t="str">
        <f t="shared" si="54"/>
        <v/>
      </c>
      <c r="BK22" s="8"/>
      <c r="BL22" s="24"/>
      <c r="BM22" s="7" t="str">
        <f>Kategorie!B22</f>
        <v>rata kredytu na zakup sprzętu</v>
      </c>
      <c r="BN22" s="82">
        <v>0</v>
      </c>
      <c r="BO22" s="8">
        <v>0</v>
      </c>
      <c r="BP22" s="8">
        <f t="shared" si="55"/>
        <v>0</v>
      </c>
      <c r="BQ22" s="80" t="str">
        <f t="shared" si="56"/>
        <v/>
      </c>
      <c r="BR22" s="8"/>
      <c r="BT22" s="81" t="str">
        <f>Kategorie!B22</f>
        <v>rata kredytu na zakup sprzętu</v>
      </c>
      <c r="BU22" s="82">
        <v>0</v>
      </c>
      <c r="BV22" s="8">
        <v>0</v>
      </c>
      <c r="BW22" s="8">
        <f t="shared" si="57"/>
        <v>0</v>
      </c>
      <c r="BX22" s="80" t="str">
        <f t="shared" si="58"/>
        <v/>
      </c>
      <c r="BY22" s="8"/>
      <c r="BZ22" s="24"/>
      <c r="CA22" s="7" t="str">
        <f>Kategorie!B22</f>
        <v>rata kredytu na zakup sprzętu</v>
      </c>
      <c r="CB22" s="82">
        <v>0</v>
      </c>
      <c r="CC22" s="8">
        <v>0</v>
      </c>
      <c r="CD22" s="8">
        <f t="shared" si="59"/>
        <v>0</v>
      </c>
      <c r="CE22" s="80" t="str">
        <f t="shared" si="60"/>
        <v/>
      </c>
      <c r="CF22" s="8"/>
    </row>
    <row r="23" spans="2:84" s="71" customFormat="1" ht="15" customHeight="1" outlineLevel="1">
      <c r="B23" s="7" t="str">
        <f>Kategorie!B23</f>
        <v>rata leasingu sprzętu (jeśli masz leasing)</v>
      </c>
      <c r="C23" s="79">
        <v>0</v>
      </c>
      <c r="D23" s="8">
        <v>0</v>
      </c>
      <c r="E23" s="8">
        <f t="shared" si="37"/>
        <v>0</v>
      </c>
      <c r="F23" s="80" t="str">
        <f t="shared" si="38"/>
        <v/>
      </c>
      <c r="G23" s="8"/>
      <c r="I23" s="122" t="str">
        <f>Kategorie!B23</f>
        <v>rata leasingu sprzętu (jeśli masz leasing)</v>
      </c>
      <c r="J23" s="79">
        <v>0</v>
      </c>
      <c r="K23" s="8">
        <v>0</v>
      </c>
      <c r="L23" s="8">
        <f t="shared" si="39"/>
        <v>0</v>
      </c>
      <c r="M23" s="80" t="str">
        <f t="shared" si="40"/>
        <v/>
      </c>
      <c r="N23" s="8"/>
      <c r="P23" s="81" t="str">
        <f>Kategorie!B23</f>
        <v>rata leasingu sprzętu (jeśli masz leasing)</v>
      </c>
      <c r="Q23" s="79">
        <v>0</v>
      </c>
      <c r="R23" s="8">
        <v>0</v>
      </c>
      <c r="S23" s="8">
        <f t="shared" si="41"/>
        <v>0</v>
      </c>
      <c r="T23" s="80" t="str">
        <f t="shared" si="42"/>
        <v/>
      </c>
      <c r="U23" s="8"/>
      <c r="V23" s="24"/>
      <c r="W23" s="7" t="str">
        <f>Kategorie!B23</f>
        <v>rata leasingu sprzętu (jeśli masz leasing)</v>
      </c>
      <c r="X23" s="79">
        <v>0</v>
      </c>
      <c r="Y23" s="8">
        <v>0</v>
      </c>
      <c r="Z23" s="8">
        <f t="shared" si="43"/>
        <v>0</v>
      </c>
      <c r="AA23" s="80" t="str">
        <f t="shared" si="44"/>
        <v/>
      </c>
      <c r="AB23" s="8"/>
      <c r="AC23" s="24"/>
      <c r="AD23" s="81" t="str">
        <f>Kategorie!B23</f>
        <v>rata leasingu sprzętu (jeśli masz leasing)</v>
      </c>
      <c r="AE23" s="82">
        <v>0</v>
      </c>
      <c r="AF23" s="8">
        <v>0</v>
      </c>
      <c r="AG23" s="8">
        <f t="shared" si="45"/>
        <v>0</v>
      </c>
      <c r="AH23" s="80" t="str">
        <f t="shared" si="46"/>
        <v/>
      </c>
      <c r="AI23" s="8"/>
      <c r="AK23" s="81" t="str">
        <f>Kategorie!B23</f>
        <v>rata leasingu sprzętu (jeśli masz leasing)</v>
      </c>
      <c r="AL23" s="82">
        <v>0</v>
      </c>
      <c r="AM23" s="8">
        <v>0</v>
      </c>
      <c r="AN23" s="8">
        <f t="shared" si="47"/>
        <v>0</v>
      </c>
      <c r="AO23" s="80" t="str">
        <f t="shared" si="48"/>
        <v/>
      </c>
      <c r="AP23" s="8"/>
      <c r="AQ23" s="24"/>
      <c r="AR23" s="7" t="str">
        <f>Kategorie!B23</f>
        <v>rata leasingu sprzętu (jeśli masz leasing)</v>
      </c>
      <c r="AS23" s="82">
        <v>0</v>
      </c>
      <c r="AT23" s="8">
        <v>0</v>
      </c>
      <c r="AU23" s="8">
        <f t="shared" si="49"/>
        <v>0</v>
      </c>
      <c r="AV23" s="80" t="str">
        <f t="shared" si="50"/>
        <v/>
      </c>
      <c r="AW23" s="8"/>
      <c r="AY23" s="81" t="str">
        <f>Kategorie!B23</f>
        <v>rata leasingu sprzętu (jeśli masz leasing)</v>
      </c>
      <c r="AZ23" s="82">
        <v>0</v>
      </c>
      <c r="BA23" s="8">
        <v>0</v>
      </c>
      <c r="BB23" s="8">
        <f t="shared" si="51"/>
        <v>0</v>
      </c>
      <c r="BC23" s="80" t="str">
        <f t="shared" si="52"/>
        <v/>
      </c>
      <c r="BD23" s="8"/>
      <c r="BF23" s="81" t="str">
        <f>Kategorie!B23</f>
        <v>rata leasingu sprzętu (jeśli masz leasing)</v>
      </c>
      <c r="BG23" s="82">
        <v>0</v>
      </c>
      <c r="BH23" s="8">
        <v>0</v>
      </c>
      <c r="BI23" s="8">
        <f t="shared" si="53"/>
        <v>0</v>
      </c>
      <c r="BJ23" s="80" t="str">
        <f t="shared" si="54"/>
        <v/>
      </c>
      <c r="BK23" s="8"/>
      <c r="BL23" s="24"/>
      <c r="BM23" s="7" t="str">
        <f>Kategorie!B23</f>
        <v>rata leasingu sprzętu (jeśli masz leasing)</v>
      </c>
      <c r="BN23" s="82">
        <v>0</v>
      </c>
      <c r="BO23" s="8">
        <v>0</v>
      </c>
      <c r="BP23" s="8">
        <f t="shared" si="55"/>
        <v>0</v>
      </c>
      <c r="BQ23" s="80" t="str">
        <f t="shared" si="56"/>
        <v/>
      </c>
      <c r="BR23" s="8"/>
      <c r="BT23" s="81" t="str">
        <f>Kategorie!B23</f>
        <v>rata leasingu sprzętu (jeśli masz leasing)</v>
      </c>
      <c r="BU23" s="82">
        <v>0</v>
      </c>
      <c r="BV23" s="8">
        <v>0</v>
      </c>
      <c r="BW23" s="8">
        <f t="shared" si="57"/>
        <v>0</v>
      </c>
      <c r="BX23" s="80" t="str">
        <f t="shared" si="58"/>
        <v/>
      </c>
      <c r="BY23" s="8"/>
      <c r="BZ23" s="24"/>
      <c r="CA23" s="7" t="str">
        <f>Kategorie!B23</f>
        <v>rata leasingu sprzętu (jeśli masz leasing)</v>
      </c>
      <c r="CB23" s="82">
        <v>0</v>
      </c>
      <c r="CC23" s="8">
        <v>0</v>
      </c>
      <c r="CD23" s="8">
        <f t="shared" si="59"/>
        <v>0</v>
      </c>
      <c r="CE23" s="80" t="str">
        <f t="shared" si="60"/>
        <v/>
      </c>
      <c r="CF23" s="8"/>
    </row>
    <row r="24" spans="2:84" s="71" customFormat="1" ht="15" customHeight="1" outlineLevel="1">
      <c r="B24" s="7" t="str">
        <f>Kategorie!B24</f>
        <v xml:space="preserve">opłata za wynajem sprzętu (jeśli wynajmujesz) </v>
      </c>
      <c r="C24" s="79">
        <v>0</v>
      </c>
      <c r="D24" s="8">
        <v>0</v>
      </c>
      <c r="E24" s="8">
        <f t="shared" si="37"/>
        <v>0</v>
      </c>
      <c r="F24" s="80" t="str">
        <f t="shared" si="38"/>
        <v/>
      </c>
      <c r="G24" s="8"/>
      <c r="I24" s="122" t="str">
        <f>Kategorie!B24</f>
        <v xml:space="preserve">opłata za wynajem sprzętu (jeśli wynajmujesz) </v>
      </c>
      <c r="J24" s="79">
        <v>0</v>
      </c>
      <c r="K24" s="8">
        <v>0</v>
      </c>
      <c r="L24" s="8">
        <f t="shared" si="39"/>
        <v>0</v>
      </c>
      <c r="M24" s="80" t="str">
        <f t="shared" si="40"/>
        <v/>
      </c>
      <c r="N24" s="8"/>
      <c r="P24" s="81" t="str">
        <f>Kategorie!B24</f>
        <v xml:space="preserve">opłata za wynajem sprzętu (jeśli wynajmujesz) </v>
      </c>
      <c r="Q24" s="79">
        <v>0</v>
      </c>
      <c r="R24" s="8">
        <v>0</v>
      </c>
      <c r="S24" s="8">
        <f t="shared" si="41"/>
        <v>0</v>
      </c>
      <c r="T24" s="80" t="str">
        <f t="shared" si="42"/>
        <v/>
      </c>
      <c r="U24" s="8"/>
      <c r="V24" s="24"/>
      <c r="W24" s="7" t="str">
        <f>Kategorie!B24</f>
        <v xml:space="preserve">opłata za wynajem sprzętu (jeśli wynajmujesz) </v>
      </c>
      <c r="X24" s="79">
        <v>0</v>
      </c>
      <c r="Y24" s="8">
        <v>0</v>
      </c>
      <c r="Z24" s="8">
        <f t="shared" si="43"/>
        <v>0</v>
      </c>
      <c r="AA24" s="80" t="str">
        <f t="shared" si="44"/>
        <v/>
      </c>
      <c r="AB24" s="8"/>
      <c r="AC24" s="24"/>
      <c r="AD24" s="81" t="str">
        <f>Kategorie!B24</f>
        <v xml:space="preserve">opłata za wynajem sprzętu (jeśli wynajmujesz) </v>
      </c>
      <c r="AE24" s="82">
        <v>0</v>
      </c>
      <c r="AF24" s="8">
        <v>0</v>
      </c>
      <c r="AG24" s="8">
        <f t="shared" si="45"/>
        <v>0</v>
      </c>
      <c r="AH24" s="80" t="str">
        <f t="shared" si="46"/>
        <v/>
      </c>
      <c r="AI24" s="8"/>
      <c r="AK24" s="81" t="str">
        <f>Kategorie!B24</f>
        <v xml:space="preserve">opłata za wynajem sprzętu (jeśli wynajmujesz) </v>
      </c>
      <c r="AL24" s="82">
        <v>0</v>
      </c>
      <c r="AM24" s="8">
        <v>0</v>
      </c>
      <c r="AN24" s="8">
        <f t="shared" si="47"/>
        <v>0</v>
      </c>
      <c r="AO24" s="80" t="str">
        <f t="shared" si="48"/>
        <v/>
      </c>
      <c r="AP24" s="8"/>
      <c r="AQ24" s="24"/>
      <c r="AR24" s="7" t="str">
        <f>Kategorie!B24</f>
        <v xml:space="preserve">opłata za wynajem sprzętu (jeśli wynajmujesz) </v>
      </c>
      <c r="AS24" s="82">
        <v>0</v>
      </c>
      <c r="AT24" s="8">
        <v>0</v>
      </c>
      <c r="AU24" s="8">
        <f t="shared" si="49"/>
        <v>0</v>
      </c>
      <c r="AV24" s="80" t="str">
        <f t="shared" si="50"/>
        <v/>
      </c>
      <c r="AW24" s="8"/>
      <c r="AY24" s="81" t="str">
        <f>Kategorie!B24</f>
        <v xml:space="preserve">opłata za wynajem sprzętu (jeśli wynajmujesz) </v>
      </c>
      <c r="AZ24" s="82">
        <v>0</v>
      </c>
      <c r="BA24" s="8">
        <v>0</v>
      </c>
      <c r="BB24" s="8">
        <f t="shared" si="51"/>
        <v>0</v>
      </c>
      <c r="BC24" s="80" t="str">
        <f t="shared" si="52"/>
        <v/>
      </c>
      <c r="BD24" s="8"/>
      <c r="BF24" s="81" t="str">
        <f>Kategorie!B24</f>
        <v xml:space="preserve">opłata za wynajem sprzętu (jeśli wynajmujesz) </v>
      </c>
      <c r="BG24" s="82">
        <v>0</v>
      </c>
      <c r="BH24" s="8">
        <v>0</v>
      </c>
      <c r="BI24" s="8">
        <f t="shared" si="53"/>
        <v>0</v>
      </c>
      <c r="BJ24" s="80" t="str">
        <f t="shared" si="54"/>
        <v/>
      </c>
      <c r="BK24" s="8"/>
      <c r="BL24" s="24"/>
      <c r="BM24" s="7" t="str">
        <f>Kategorie!B24</f>
        <v xml:space="preserve">opłata za wynajem sprzętu (jeśli wynajmujesz) </v>
      </c>
      <c r="BN24" s="82">
        <v>0</v>
      </c>
      <c r="BO24" s="8">
        <v>0</v>
      </c>
      <c r="BP24" s="8">
        <f t="shared" si="55"/>
        <v>0</v>
      </c>
      <c r="BQ24" s="80" t="str">
        <f t="shared" si="56"/>
        <v/>
      </c>
      <c r="BR24" s="8"/>
      <c r="BT24" s="81" t="str">
        <f>Kategorie!B24</f>
        <v xml:space="preserve">opłata za wynajem sprzętu (jeśli wynajmujesz) </v>
      </c>
      <c r="BU24" s="82">
        <v>0</v>
      </c>
      <c r="BV24" s="8">
        <v>0</v>
      </c>
      <c r="BW24" s="8">
        <f t="shared" si="57"/>
        <v>0</v>
      </c>
      <c r="BX24" s="80" t="str">
        <f t="shared" si="58"/>
        <v/>
      </c>
      <c r="BY24" s="8"/>
      <c r="BZ24" s="24"/>
      <c r="CA24" s="7" t="str">
        <f>Kategorie!B24</f>
        <v xml:space="preserve">opłata za wynajem sprzętu (jeśli wynajmujesz) </v>
      </c>
      <c r="CB24" s="82">
        <v>0</v>
      </c>
      <c r="CC24" s="8">
        <v>0</v>
      </c>
      <c r="CD24" s="8">
        <f t="shared" si="59"/>
        <v>0</v>
      </c>
      <c r="CE24" s="80" t="str">
        <f t="shared" si="60"/>
        <v/>
      </c>
      <c r="CF24" s="8"/>
    </row>
    <row r="25" spans="2:84" s="71" customFormat="1" ht="15" customHeight="1" outlineLevel="1">
      <c r="B25" s="7" t="str">
        <f>Kategorie!B25</f>
        <v xml:space="preserve">kosmetyki do gabinetu/pielęgnacji domowej </v>
      </c>
      <c r="C25" s="79">
        <v>0</v>
      </c>
      <c r="D25" s="8">
        <v>0</v>
      </c>
      <c r="E25" s="8">
        <f t="shared" si="37"/>
        <v>0</v>
      </c>
      <c r="F25" s="80" t="str">
        <f t="shared" si="38"/>
        <v/>
      </c>
      <c r="G25" s="8"/>
      <c r="I25" s="122" t="str">
        <f>Kategorie!B25</f>
        <v xml:space="preserve">kosmetyki do gabinetu/pielęgnacji domowej </v>
      </c>
      <c r="J25" s="79">
        <v>0</v>
      </c>
      <c r="K25" s="8">
        <v>0</v>
      </c>
      <c r="L25" s="8">
        <f t="shared" si="39"/>
        <v>0</v>
      </c>
      <c r="M25" s="80" t="str">
        <f t="shared" si="40"/>
        <v/>
      </c>
      <c r="N25" s="8"/>
      <c r="P25" s="81" t="str">
        <f>Kategorie!B25</f>
        <v xml:space="preserve">kosmetyki do gabinetu/pielęgnacji domowej </v>
      </c>
      <c r="Q25" s="79">
        <v>0</v>
      </c>
      <c r="R25" s="8">
        <v>0</v>
      </c>
      <c r="S25" s="8">
        <f t="shared" si="41"/>
        <v>0</v>
      </c>
      <c r="T25" s="80" t="str">
        <f t="shared" si="42"/>
        <v/>
      </c>
      <c r="U25" s="8"/>
      <c r="V25" s="24"/>
      <c r="W25" s="7" t="str">
        <f>Kategorie!B25</f>
        <v xml:space="preserve">kosmetyki do gabinetu/pielęgnacji domowej </v>
      </c>
      <c r="X25" s="79">
        <v>0</v>
      </c>
      <c r="Y25" s="8">
        <v>0</v>
      </c>
      <c r="Z25" s="8">
        <f t="shared" si="43"/>
        <v>0</v>
      </c>
      <c r="AA25" s="80" t="str">
        <f t="shared" si="44"/>
        <v/>
      </c>
      <c r="AB25" s="8"/>
      <c r="AC25" s="24"/>
      <c r="AD25" s="81" t="str">
        <f>Kategorie!B25</f>
        <v xml:space="preserve">kosmetyki do gabinetu/pielęgnacji domowej </v>
      </c>
      <c r="AE25" s="82">
        <v>0</v>
      </c>
      <c r="AF25" s="8">
        <v>0</v>
      </c>
      <c r="AG25" s="8">
        <f t="shared" si="45"/>
        <v>0</v>
      </c>
      <c r="AH25" s="80" t="str">
        <f t="shared" si="46"/>
        <v/>
      </c>
      <c r="AI25" s="8"/>
      <c r="AK25" s="81" t="str">
        <f>Kategorie!B25</f>
        <v xml:space="preserve">kosmetyki do gabinetu/pielęgnacji domowej </v>
      </c>
      <c r="AL25" s="82">
        <v>0</v>
      </c>
      <c r="AM25" s="8">
        <v>0</v>
      </c>
      <c r="AN25" s="8">
        <f t="shared" si="47"/>
        <v>0</v>
      </c>
      <c r="AO25" s="80" t="str">
        <f t="shared" si="48"/>
        <v/>
      </c>
      <c r="AP25" s="8"/>
      <c r="AQ25" s="24"/>
      <c r="AR25" s="7" t="str">
        <f>Kategorie!B25</f>
        <v xml:space="preserve">kosmetyki do gabinetu/pielęgnacji domowej </v>
      </c>
      <c r="AS25" s="82">
        <v>0</v>
      </c>
      <c r="AT25" s="8">
        <v>0</v>
      </c>
      <c r="AU25" s="8">
        <f t="shared" si="49"/>
        <v>0</v>
      </c>
      <c r="AV25" s="80" t="str">
        <f t="shared" si="50"/>
        <v/>
      </c>
      <c r="AW25" s="8"/>
      <c r="AY25" s="81" t="str">
        <f>Kategorie!B25</f>
        <v xml:space="preserve">kosmetyki do gabinetu/pielęgnacji domowej </v>
      </c>
      <c r="AZ25" s="82">
        <v>0</v>
      </c>
      <c r="BA25" s="8">
        <v>0</v>
      </c>
      <c r="BB25" s="8">
        <f t="shared" si="51"/>
        <v>0</v>
      </c>
      <c r="BC25" s="80" t="str">
        <f t="shared" si="52"/>
        <v/>
      </c>
      <c r="BD25" s="8"/>
      <c r="BF25" s="81" t="str">
        <f>Kategorie!B25</f>
        <v xml:space="preserve">kosmetyki do gabinetu/pielęgnacji domowej </v>
      </c>
      <c r="BG25" s="82">
        <v>0</v>
      </c>
      <c r="BH25" s="8">
        <v>0</v>
      </c>
      <c r="BI25" s="8">
        <f t="shared" si="53"/>
        <v>0</v>
      </c>
      <c r="BJ25" s="80" t="str">
        <f t="shared" si="54"/>
        <v/>
      </c>
      <c r="BK25" s="8"/>
      <c r="BL25" s="24"/>
      <c r="BM25" s="7" t="str">
        <f>Kategorie!B25</f>
        <v xml:space="preserve">kosmetyki do gabinetu/pielęgnacji domowej </v>
      </c>
      <c r="BN25" s="82">
        <v>0</v>
      </c>
      <c r="BO25" s="8">
        <v>0</v>
      </c>
      <c r="BP25" s="8">
        <f t="shared" si="55"/>
        <v>0</v>
      </c>
      <c r="BQ25" s="80" t="str">
        <f t="shared" si="56"/>
        <v/>
      </c>
      <c r="BR25" s="8"/>
      <c r="BT25" s="81" t="str">
        <f>Kategorie!B25</f>
        <v xml:space="preserve">kosmetyki do gabinetu/pielęgnacji domowej </v>
      </c>
      <c r="BU25" s="82">
        <v>0</v>
      </c>
      <c r="BV25" s="8">
        <v>0</v>
      </c>
      <c r="BW25" s="8">
        <f t="shared" si="57"/>
        <v>0</v>
      </c>
      <c r="BX25" s="80" t="str">
        <f t="shared" si="58"/>
        <v/>
      </c>
      <c r="BY25" s="8"/>
      <c r="BZ25" s="24"/>
      <c r="CA25" s="7" t="str">
        <f>Kategorie!B25</f>
        <v xml:space="preserve">kosmetyki do gabinetu/pielęgnacji domowej </v>
      </c>
      <c r="CB25" s="82">
        <v>0</v>
      </c>
      <c r="CC25" s="8">
        <v>0</v>
      </c>
      <c r="CD25" s="8">
        <f t="shared" si="59"/>
        <v>0</v>
      </c>
      <c r="CE25" s="80" t="str">
        <f t="shared" si="60"/>
        <v/>
      </c>
      <c r="CF25" s="8"/>
    </row>
    <row r="26" spans="2:84" s="71" customFormat="1" ht="15" customHeight="1" outlineLevel="1">
      <c r="B26" s="7" t="str">
        <f>Kategorie!B26</f>
        <v xml:space="preserve">zakup mebli zabiegowych (np. łóżko, krzesło, pomocnik itd.) </v>
      </c>
      <c r="C26" s="79">
        <v>0</v>
      </c>
      <c r="D26" s="8">
        <v>0</v>
      </c>
      <c r="E26" s="8">
        <f t="shared" si="37"/>
        <v>0</v>
      </c>
      <c r="F26" s="80" t="str">
        <f t="shared" si="38"/>
        <v/>
      </c>
      <c r="G26" s="8"/>
      <c r="I26" s="122" t="str">
        <f>Kategorie!B26</f>
        <v xml:space="preserve">zakup mebli zabiegowych (np. łóżko, krzesło, pomocnik itd.) </v>
      </c>
      <c r="J26" s="79">
        <v>0</v>
      </c>
      <c r="K26" s="8">
        <v>0</v>
      </c>
      <c r="L26" s="8">
        <f t="shared" si="39"/>
        <v>0</v>
      </c>
      <c r="M26" s="80" t="str">
        <f t="shared" si="40"/>
        <v/>
      </c>
      <c r="N26" s="8"/>
      <c r="P26" s="81" t="str">
        <f>Kategorie!B26</f>
        <v xml:space="preserve">zakup mebli zabiegowych (np. łóżko, krzesło, pomocnik itd.) </v>
      </c>
      <c r="Q26" s="79">
        <v>0</v>
      </c>
      <c r="R26" s="8">
        <v>0</v>
      </c>
      <c r="S26" s="8">
        <f t="shared" si="41"/>
        <v>0</v>
      </c>
      <c r="T26" s="80" t="str">
        <f t="shared" si="42"/>
        <v/>
      </c>
      <c r="U26" s="8"/>
      <c r="V26" s="24"/>
      <c r="W26" s="7" t="str">
        <f>Kategorie!B26</f>
        <v xml:space="preserve">zakup mebli zabiegowych (np. łóżko, krzesło, pomocnik itd.) </v>
      </c>
      <c r="X26" s="79">
        <v>0</v>
      </c>
      <c r="Y26" s="8">
        <v>0</v>
      </c>
      <c r="Z26" s="8">
        <f t="shared" si="43"/>
        <v>0</v>
      </c>
      <c r="AA26" s="80" t="str">
        <f t="shared" si="44"/>
        <v/>
      </c>
      <c r="AB26" s="8"/>
      <c r="AC26" s="24"/>
      <c r="AD26" s="81" t="str">
        <f>Kategorie!B26</f>
        <v xml:space="preserve">zakup mebli zabiegowych (np. łóżko, krzesło, pomocnik itd.) </v>
      </c>
      <c r="AE26" s="82">
        <v>0</v>
      </c>
      <c r="AF26" s="8">
        <v>0</v>
      </c>
      <c r="AG26" s="8">
        <f t="shared" si="45"/>
        <v>0</v>
      </c>
      <c r="AH26" s="80" t="str">
        <f t="shared" si="46"/>
        <v/>
      </c>
      <c r="AI26" s="8"/>
      <c r="AK26" s="81" t="str">
        <f>Kategorie!B26</f>
        <v xml:space="preserve">zakup mebli zabiegowych (np. łóżko, krzesło, pomocnik itd.) </v>
      </c>
      <c r="AL26" s="82">
        <v>0</v>
      </c>
      <c r="AM26" s="8">
        <v>0</v>
      </c>
      <c r="AN26" s="8">
        <f t="shared" si="47"/>
        <v>0</v>
      </c>
      <c r="AO26" s="80" t="str">
        <f t="shared" si="48"/>
        <v/>
      </c>
      <c r="AP26" s="8"/>
      <c r="AQ26" s="24"/>
      <c r="AR26" s="7" t="str">
        <f>Kategorie!B26</f>
        <v xml:space="preserve">zakup mebli zabiegowych (np. łóżko, krzesło, pomocnik itd.) </v>
      </c>
      <c r="AS26" s="82">
        <v>0</v>
      </c>
      <c r="AT26" s="8">
        <v>0</v>
      </c>
      <c r="AU26" s="8">
        <f t="shared" si="49"/>
        <v>0</v>
      </c>
      <c r="AV26" s="80" t="str">
        <f t="shared" si="50"/>
        <v/>
      </c>
      <c r="AW26" s="8"/>
      <c r="AY26" s="81" t="str">
        <f>Kategorie!B26</f>
        <v xml:space="preserve">zakup mebli zabiegowych (np. łóżko, krzesło, pomocnik itd.) </v>
      </c>
      <c r="AZ26" s="82">
        <v>0</v>
      </c>
      <c r="BA26" s="8">
        <v>0</v>
      </c>
      <c r="BB26" s="8">
        <f t="shared" si="51"/>
        <v>0</v>
      </c>
      <c r="BC26" s="80" t="str">
        <f t="shared" si="52"/>
        <v/>
      </c>
      <c r="BD26" s="8"/>
      <c r="BF26" s="81" t="str">
        <f>Kategorie!B26</f>
        <v xml:space="preserve">zakup mebli zabiegowych (np. łóżko, krzesło, pomocnik itd.) </v>
      </c>
      <c r="BG26" s="82">
        <v>0</v>
      </c>
      <c r="BH26" s="8">
        <v>0</v>
      </c>
      <c r="BI26" s="8">
        <f t="shared" si="53"/>
        <v>0</v>
      </c>
      <c r="BJ26" s="80" t="str">
        <f t="shared" si="54"/>
        <v/>
      </c>
      <c r="BK26" s="8"/>
      <c r="BL26" s="24"/>
      <c r="BM26" s="7" t="str">
        <f>Kategorie!B26</f>
        <v xml:space="preserve">zakup mebli zabiegowych (np. łóżko, krzesło, pomocnik itd.) </v>
      </c>
      <c r="BN26" s="82">
        <v>0</v>
      </c>
      <c r="BO26" s="8">
        <v>0</v>
      </c>
      <c r="BP26" s="8">
        <f t="shared" si="55"/>
        <v>0</v>
      </c>
      <c r="BQ26" s="80" t="str">
        <f t="shared" si="56"/>
        <v/>
      </c>
      <c r="BR26" s="8"/>
      <c r="BT26" s="81" t="str">
        <f>Kategorie!B26</f>
        <v xml:space="preserve">zakup mebli zabiegowych (np. łóżko, krzesło, pomocnik itd.) </v>
      </c>
      <c r="BU26" s="82">
        <v>0</v>
      </c>
      <c r="BV26" s="8">
        <v>0</v>
      </c>
      <c r="BW26" s="8">
        <f t="shared" si="57"/>
        <v>0</v>
      </c>
      <c r="BX26" s="80" t="str">
        <f t="shared" si="58"/>
        <v/>
      </c>
      <c r="BY26" s="8"/>
      <c r="BZ26" s="24"/>
      <c r="CA26" s="7" t="str">
        <f>Kategorie!B26</f>
        <v xml:space="preserve">zakup mebli zabiegowych (np. łóżko, krzesło, pomocnik itd.) </v>
      </c>
      <c r="CB26" s="82">
        <v>0</v>
      </c>
      <c r="CC26" s="8">
        <v>0</v>
      </c>
      <c r="CD26" s="8">
        <f t="shared" si="59"/>
        <v>0</v>
      </c>
      <c r="CE26" s="80" t="str">
        <f t="shared" si="60"/>
        <v/>
      </c>
      <c r="CF26" s="8"/>
    </row>
    <row r="27" spans="2:84" s="71" customFormat="1" ht="15" customHeight="1" outlineLevel="1">
      <c r="B27" s="7" t="str">
        <f>Kategorie!B27</f>
        <v xml:space="preserve">akcesoria niezbędne do wykonania zabiegu (np. rękawice jednorazowe) </v>
      </c>
      <c r="C27" s="79">
        <v>0</v>
      </c>
      <c r="D27" s="8">
        <v>0</v>
      </c>
      <c r="E27" s="8">
        <f t="shared" si="37"/>
        <v>0</v>
      </c>
      <c r="F27" s="80" t="str">
        <f t="shared" si="38"/>
        <v/>
      </c>
      <c r="G27" s="8"/>
      <c r="I27" s="122" t="str">
        <f>Kategorie!B27</f>
        <v xml:space="preserve">akcesoria niezbędne do wykonania zabiegu (np. rękawice jednorazowe) </v>
      </c>
      <c r="J27" s="79">
        <v>0</v>
      </c>
      <c r="K27" s="8">
        <v>0</v>
      </c>
      <c r="L27" s="8">
        <f t="shared" si="39"/>
        <v>0</v>
      </c>
      <c r="M27" s="80" t="str">
        <f t="shared" si="40"/>
        <v/>
      </c>
      <c r="N27" s="8"/>
      <c r="P27" s="81" t="str">
        <f>Kategorie!B27</f>
        <v xml:space="preserve">akcesoria niezbędne do wykonania zabiegu (np. rękawice jednorazowe) </v>
      </c>
      <c r="Q27" s="79">
        <v>0</v>
      </c>
      <c r="R27" s="8">
        <v>0</v>
      </c>
      <c r="S27" s="8">
        <f t="shared" si="41"/>
        <v>0</v>
      </c>
      <c r="T27" s="80" t="str">
        <f t="shared" si="42"/>
        <v/>
      </c>
      <c r="U27" s="8"/>
      <c r="V27" s="24"/>
      <c r="W27" s="7" t="str">
        <f>Kategorie!B27</f>
        <v xml:space="preserve">akcesoria niezbędne do wykonania zabiegu (np. rękawice jednorazowe) </v>
      </c>
      <c r="X27" s="79">
        <v>0</v>
      </c>
      <c r="Y27" s="8">
        <v>0</v>
      </c>
      <c r="Z27" s="8">
        <f t="shared" si="43"/>
        <v>0</v>
      </c>
      <c r="AA27" s="80" t="str">
        <f t="shared" si="44"/>
        <v/>
      </c>
      <c r="AB27" s="8"/>
      <c r="AC27" s="24"/>
      <c r="AD27" s="81" t="str">
        <f>Kategorie!B27</f>
        <v xml:space="preserve">akcesoria niezbędne do wykonania zabiegu (np. rękawice jednorazowe) </v>
      </c>
      <c r="AE27" s="82">
        <v>0</v>
      </c>
      <c r="AF27" s="8">
        <v>0</v>
      </c>
      <c r="AG27" s="8">
        <f t="shared" si="45"/>
        <v>0</v>
      </c>
      <c r="AH27" s="80" t="str">
        <f t="shared" si="46"/>
        <v/>
      </c>
      <c r="AI27" s="8"/>
      <c r="AK27" s="81" t="str">
        <f>Kategorie!B27</f>
        <v xml:space="preserve">akcesoria niezbędne do wykonania zabiegu (np. rękawice jednorazowe) </v>
      </c>
      <c r="AL27" s="82">
        <v>0</v>
      </c>
      <c r="AM27" s="8">
        <v>0</v>
      </c>
      <c r="AN27" s="8">
        <f t="shared" si="47"/>
        <v>0</v>
      </c>
      <c r="AO27" s="80" t="str">
        <f t="shared" si="48"/>
        <v/>
      </c>
      <c r="AP27" s="8"/>
      <c r="AQ27" s="24"/>
      <c r="AR27" s="7" t="str">
        <f>Kategorie!B27</f>
        <v xml:space="preserve">akcesoria niezbędne do wykonania zabiegu (np. rękawice jednorazowe) </v>
      </c>
      <c r="AS27" s="82">
        <v>0</v>
      </c>
      <c r="AT27" s="8">
        <v>0</v>
      </c>
      <c r="AU27" s="8">
        <f t="shared" si="49"/>
        <v>0</v>
      </c>
      <c r="AV27" s="80" t="str">
        <f t="shared" si="50"/>
        <v/>
      </c>
      <c r="AW27" s="8"/>
      <c r="AY27" s="81" t="str">
        <f>Kategorie!B27</f>
        <v xml:space="preserve">akcesoria niezbędne do wykonania zabiegu (np. rękawice jednorazowe) </v>
      </c>
      <c r="AZ27" s="82">
        <v>0</v>
      </c>
      <c r="BA27" s="8">
        <v>0</v>
      </c>
      <c r="BB27" s="8">
        <f t="shared" si="51"/>
        <v>0</v>
      </c>
      <c r="BC27" s="80" t="str">
        <f t="shared" si="52"/>
        <v/>
      </c>
      <c r="BD27" s="8"/>
      <c r="BF27" s="81" t="str">
        <f>Kategorie!B27</f>
        <v xml:space="preserve">akcesoria niezbędne do wykonania zabiegu (np. rękawice jednorazowe) </v>
      </c>
      <c r="BG27" s="82">
        <v>0</v>
      </c>
      <c r="BH27" s="8">
        <v>0</v>
      </c>
      <c r="BI27" s="8">
        <f t="shared" si="53"/>
        <v>0</v>
      </c>
      <c r="BJ27" s="80" t="str">
        <f t="shared" si="54"/>
        <v/>
      </c>
      <c r="BK27" s="8"/>
      <c r="BL27" s="24"/>
      <c r="BM27" s="7" t="str">
        <f>Kategorie!B27</f>
        <v xml:space="preserve">akcesoria niezbędne do wykonania zabiegu (np. rękawice jednorazowe) </v>
      </c>
      <c r="BN27" s="82">
        <v>0</v>
      </c>
      <c r="BO27" s="8">
        <v>0</v>
      </c>
      <c r="BP27" s="8">
        <f t="shared" si="55"/>
        <v>0</v>
      </c>
      <c r="BQ27" s="80" t="str">
        <f t="shared" si="56"/>
        <v/>
      </c>
      <c r="BR27" s="8"/>
      <c r="BT27" s="81" t="str">
        <f>Kategorie!B27</f>
        <v xml:space="preserve">akcesoria niezbędne do wykonania zabiegu (np. rękawice jednorazowe) </v>
      </c>
      <c r="BU27" s="82">
        <v>0</v>
      </c>
      <c r="BV27" s="8">
        <v>0</v>
      </c>
      <c r="BW27" s="8">
        <f t="shared" si="57"/>
        <v>0</v>
      </c>
      <c r="BX27" s="80" t="str">
        <f t="shared" si="58"/>
        <v/>
      </c>
      <c r="BY27" s="8"/>
      <c r="BZ27" s="24"/>
      <c r="CA27" s="7" t="str">
        <f>Kategorie!B27</f>
        <v xml:space="preserve">akcesoria niezbędne do wykonania zabiegu (np. rękawice jednorazowe) </v>
      </c>
      <c r="CB27" s="82">
        <v>0</v>
      </c>
      <c r="CC27" s="8">
        <v>0</v>
      </c>
      <c r="CD27" s="8">
        <f t="shared" si="59"/>
        <v>0</v>
      </c>
      <c r="CE27" s="80" t="str">
        <f t="shared" si="60"/>
        <v/>
      </c>
      <c r="CF27" s="8"/>
    </row>
    <row r="28" spans="2:84" s="71" customFormat="1" outlineLevel="1">
      <c r="B28" s="7" t="str">
        <f>Kategorie!B28</f>
        <v>inne</v>
      </c>
      <c r="C28" s="79">
        <v>0</v>
      </c>
      <c r="D28" s="8">
        <v>0</v>
      </c>
      <c r="E28" s="8">
        <f t="shared" si="37"/>
        <v>0</v>
      </c>
      <c r="F28" s="80" t="str">
        <f t="shared" si="38"/>
        <v/>
      </c>
      <c r="G28" s="8"/>
      <c r="I28" s="122" t="str">
        <f>Kategorie!B28</f>
        <v>inne</v>
      </c>
      <c r="J28" s="79">
        <v>0</v>
      </c>
      <c r="K28" s="8">
        <v>0</v>
      </c>
      <c r="L28" s="8">
        <f t="shared" si="39"/>
        <v>0</v>
      </c>
      <c r="M28" s="80" t="str">
        <f t="shared" si="40"/>
        <v/>
      </c>
      <c r="N28" s="8"/>
      <c r="P28" s="81" t="str">
        <f>Kategorie!B28</f>
        <v>inne</v>
      </c>
      <c r="Q28" s="79">
        <v>0</v>
      </c>
      <c r="R28" s="8">
        <v>0</v>
      </c>
      <c r="S28" s="8">
        <f t="shared" si="41"/>
        <v>0</v>
      </c>
      <c r="T28" s="80" t="str">
        <f t="shared" si="42"/>
        <v/>
      </c>
      <c r="U28" s="8"/>
      <c r="V28" s="24"/>
      <c r="W28" s="7" t="str">
        <f>Kategorie!B28</f>
        <v>inne</v>
      </c>
      <c r="X28" s="79">
        <v>0</v>
      </c>
      <c r="Y28" s="8">
        <v>0</v>
      </c>
      <c r="Z28" s="8">
        <f t="shared" si="43"/>
        <v>0</v>
      </c>
      <c r="AA28" s="80" t="str">
        <f t="shared" si="44"/>
        <v/>
      </c>
      <c r="AB28" s="8"/>
      <c r="AC28" s="24"/>
      <c r="AD28" s="81" t="str">
        <f>Kategorie!B28</f>
        <v>inne</v>
      </c>
      <c r="AE28" s="82">
        <v>0</v>
      </c>
      <c r="AF28" s="8">
        <v>0</v>
      </c>
      <c r="AG28" s="8">
        <f t="shared" si="45"/>
        <v>0</v>
      </c>
      <c r="AH28" s="80" t="str">
        <f t="shared" si="46"/>
        <v/>
      </c>
      <c r="AI28" s="8"/>
      <c r="AK28" s="81" t="str">
        <f>Kategorie!B28</f>
        <v>inne</v>
      </c>
      <c r="AL28" s="82">
        <v>0</v>
      </c>
      <c r="AM28" s="8">
        <v>0</v>
      </c>
      <c r="AN28" s="8">
        <f t="shared" si="47"/>
        <v>0</v>
      </c>
      <c r="AO28" s="80" t="str">
        <f t="shared" si="48"/>
        <v/>
      </c>
      <c r="AP28" s="8"/>
      <c r="AQ28" s="24"/>
      <c r="AR28" s="7" t="str">
        <f>Kategorie!B28</f>
        <v>inne</v>
      </c>
      <c r="AS28" s="82">
        <v>0</v>
      </c>
      <c r="AT28" s="8">
        <v>0</v>
      </c>
      <c r="AU28" s="8">
        <f t="shared" si="49"/>
        <v>0</v>
      </c>
      <c r="AV28" s="80" t="str">
        <f t="shared" si="50"/>
        <v/>
      </c>
      <c r="AW28" s="8"/>
      <c r="AY28" s="81" t="str">
        <f>Kategorie!B28</f>
        <v>inne</v>
      </c>
      <c r="AZ28" s="82">
        <v>0</v>
      </c>
      <c r="BA28" s="8">
        <v>0</v>
      </c>
      <c r="BB28" s="8">
        <f t="shared" si="51"/>
        <v>0</v>
      </c>
      <c r="BC28" s="80" t="str">
        <f t="shared" si="52"/>
        <v/>
      </c>
      <c r="BD28" s="8"/>
      <c r="BF28" s="81" t="str">
        <f>Kategorie!B28</f>
        <v>inne</v>
      </c>
      <c r="BG28" s="82">
        <v>0</v>
      </c>
      <c r="BH28" s="8">
        <v>0</v>
      </c>
      <c r="BI28" s="8">
        <f t="shared" si="53"/>
        <v>0</v>
      </c>
      <c r="BJ28" s="80" t="str">
        <f t="shared" si="54"/>
        <v/>
      </c>
      <c r="BK28" s="8"/>
      <c r="BL28" s="24"/>
      <c r="BM28" s="7" t="str">
        <f>Kategorie!B28</f>
        <v>inne</v>
      </c>
      <c r="BN28" s="82">
        <v>0</v>
      </c>
      <c r="BO28" s="8">
        <v>0</v>
      </c>
      <c r="BP28" s="8">
        <f t="shared" si="55"/>
        <v>0</v>
      </c>
      <c r="BQ28" s="80" t="str">
        <f t="shared" si="56"/>
        <v/>
      </c>
      <c r="BR28" s="8"/>
      <c r="BT28" s="81" t="str">
        <f>Kategorie!B28</f>
        <v>inne</v>
      </c>
      <c r="BU28" s="82">
        <v>0</v>
      </c>
      <c r="BV28" s="8">
        <v>0</v>
      </c>
      <c r="BW28" s="8">
        <f t="shared" si="57"/>
        <v>0</v>
      </c>
      <c r="BX28" s="80" t="str">
        <f t="shared" si="58"/>
        <v/>
      </c>
      <c r="BY28" s="8"/>
      <c r="BZ28" s="24"/>
      <c r="CA28" s="7" t="str">
        <f>Kategorie!B28</f>
        <v>inne</v>
      </c>
      <c r="CB28" s="82">
        <v>0</v>
      </c>
      <c r="CC28" s="8">
        <v>0</v>
      </c>
      <c r="CD28" s="8">
        <f t="shared" si="59"/>
        <v>0</v>
      </c>
      <c r="CE28" s="80" t="str">
        <f t="shared" si="60"/>
        <v/>
      </c>
      <c r="CF28" s="8"/>
    </row>
    <row r="29" spans="2:84" s="71" customFormat="1" outlineLevel="1">
      <c r="B29" s="18" t="s">
        <v>2</v>
      </c>
      <c r="C29" s="14"/>
      <c r="D29" s="14"/>
      <c r="E29" s="84"/>
      <c r="F29" s="84"/>
      <c r="G29" s="84"/>
      <c r="I29" s="121" t="s">
        <v>2</v>
      </c>
      <c r="J29" s="14"/>
      <c r="K29" s="14"/>
      <c r="L29" s="84"/>
      <c r="M29" s="84"/>
      <c r="N29" s="84"/>
      <c r="P29" s="14"/>
      <c r="Q29" s="14"/>
      <c r="R29" s="14"/>
      <c r="S29" s="84"/>
      <c r="T29" s="84"/>
      <c r="U29" s="84"/>
      <c r="V29" s="85"/>
      <c r="W29" s="14"/>
      <c r="X29" s="14"/>
      <c r="Y29" s="14"/>
      <c r="Z29" s="84"/>
      <c r="AA29" s="84"/>
      <c r="AB29" s="84"/>
      <c r="AC29" s="85"/>
      <c r="AD29" s="14"/>
      <c r="AE29" s="14"/>
      <c r="AF29" s="14"/>
      <c r="AG29" s="84"/>
      <c r="AH29" s="84"/>
      <c r="AI29" s="84"/>
      <c r="AK29" s="14"/>
      <c r="AL29" s="86"/>
      <c r="AM29" s="84"/>
      <c r="AN29" s="84"/>
      <c r="AO29" s="84"/>
      <c r="AP29" s="84"/>
      <c r="AQ29" s="85"/>
      <c r="AR29" s="14"/>
      <c r="AS29" s="14"/>
      <c r="AT29" s="14"/>
      <c r="AU29" s="84"/>
      <c r="AV29" s="84"/>
      <c r="AW29" s="84"/>
      <c r="AY29" s="14"/>
      <c r="AZ29" s="14"/>
      <c r="BA29" s="14"/>
      <c r="BB29" s="84"/>
      <c r="BC29" s="84"/>
      <c r="BD29" s="84"/>
      <c r="BF29" s="14"/>
      <c r="BG29" s="14"/>
      <c r="BH29" s="14"/>
      <c r="BI29" s="84"/>
      <c r="BJ29" s="84"/>
      <c r="BK29" s="84"/>
      <c r="BL29" s="85"/>
      <c r="BM29" s="14"/>
      <c r="BN29" s="14"/>
      <c r="BO29" s="14"/>
      <c r="BP29" s="84"/>
      <c r="BQ29" s="84"/>
      <c r="BR29" s="84"/>
      <c r="BT29" s="14"/>
      <c r="BU29" s="14"/>
      <c r="BV29" s="14"/>
      <c r="BW29" s="84"/>
      <c r="BX29" s="84"/>
      <c r="BY29" s="84"/>
      <c r="BZ29" s="85"/>
      <c r="CA29" s="14"/>
      <c r="CB29" s="14"/>
      <c r="CC29" s="14"/>
      <c r="CD29" s="84"/>
      <c r="CE29" s="84"/>
      <c r="CF29" s="84"/>
    </row>
    <row r="30" spans="2:84" s="71" customFormat="1" ht="15" customHeight="1">
      <c r="B30" s="87" t="str">
        <f>Kategorie!B30</f>
        <v>Atmosfera i wizerunek gabinetu</v>
      </c>
      <c r="C30" s="32">
        <f t="shared" ref="C30:D30" si="61">SUM(C31:C40)</f>
        <v>0</v>
      </c>
      <c r="D30" s="77">
        <f t="shared" si="61"/>
        <v>0</v>
      </c>
      <c r="E30" s="88">
        <f>C30-D30</f>
        <v>0</v>
      </c>
      <c r="F30" s="78" t="str">
        <f>IFERROR(D30/C30,"")</f>
        <v/>
      </c>
      <c r="G30" s="88"/>
      <c r="I30" s="123" t="str">
        <f>Kategorie!B30</f>
        <v>Atmosfera i wizerunek gabinetu</v>
      </c>
      <c r="J30" s="32">
        <f t="shared" ref="J30:K30" si="62">SUM(J31:J40)</f>
        <v>0</v>
      </c>
      <c r="K30" s="77">
        <f t="shared" si="62"/>
        <v>0</v>
      </c>
      <c r="L30" s="88">
        <f>J30-K30</f>
        <v>0</v>
      </c>
      <c r="M30" s="78" t="str">
        <f>IFERROR(K30/J30,"")</f>
        <v/>
      </c>
      <c r="N30" s="88"/>
      <c r="P30" s="43" t="str">
        <f>Kategorie!B30</f>
        <v>Atmosfera i wizerunek gabinetu</v>
      </c>
      <c r="Q30" s="32">
        <f t="shared" ref="Q30:R30" si="63">SUM(Q31:Q40)</f>
        <v>0</v>
      </c>
      <c r="R30" s="77">
        <f t="shared" si="63"/>
        <v>0</v>
      </c>
      <c r="S30" s="88">
        <f>Q30-R30</f>
        <v>0</v>
      </c>
      <c r="T30" s="78" t="str">
        <f>IFERROR(R30/Q30,"")</f>
        <v/>
      </c>
      <c r="U30" s="88"/>
      <c r="V30" s="89"/>
      <c r="W30" s="43" t="str">
        <f>Kategorie!B30</f>
        <v>Atmosfera i wizerunek gabinetu</v>
      </c>
      <c r="X30" s="32">
        <f t="shared" ref="X30:Y30" si="64">SUM(X31:X40)</f>
        <v>0</v>
      </c>
      <c r="Y30" s="77">
        <f t="shared" si="64"/>
        <v>0</v>
      </c>
      <c r="Z30" s="88">
        <f>X30-Y30</f>
        <v>0</v>
      </c>
      <c r="AA30" s="78" t="str">
        <f>IFERROR(Y30/X30,"")</f>
        <v/>
      </c>
      <c r="AB30" s="88"/>
      <c r="AC30" s="89"/>
      <c r="AD30" s="43" t="str">
        <f>Kategorie!B30</f>
        <v>Atmosfera i wizerunek gabinetu</v>
      </c>
      <c r="AE30" s="32">
        <f t="shared" ref="AE30:AF30" si="65">SUM(AE31:AE40)</f>
        <v>0</v>
      </c>
      <c r="AF30" s="77">
        <f t="shared" si="65"/>
        <v>0</v>
      </c>
      <c r="AG30" s="88">
        <f>AE30-AF30</f>
        <v>0</v>
      </c>
      <c r="AH30" s="78" t="str">
        <f>IFERROR(AF30/AE30,"")</f>
        <v/>
      </c>
      <c r="AI30" s="88"/>
      <c r="AK30" s="43" t="str">
        <f>Kategorie!B30</f>
        <v>Atmosfera i wizerunek gabinetu</v>
      </c>
      <c r="AL30" s="88">
        <f>SUM(AL31:AL40)</f>
        <v>0</v>
      </c>
      <c r="AM30" s="88">
        <f>SUM(AM31:AM40)</f>
        <v>0</v>
      </c>
      <c r="AN30" s="88">
        <f>AL30-AM30</f>
        <v>0</v>
      </c>
      <c r="AO30" s="78" t="str">
        <f>IFERROR(AM30/AL30,"")</f>
        <v/>
      </c>
      <c r="AP30" s="88"/>
      <c r="AQ30" s="89"/>
      <c r="AR30" s="43" t="str">
        <f>Kategorie!B30</f>
        <v>Atmosfera i wizerunek gabinetu</v>
      </c>
      <c r="AS30" s="32">
        <f t="shared" ref="AS30:AT30" si="66">SUM(AS31:AS40)</f>
        <v>0</v>
      </c>
      <c r="AT30" s="77">
        <f t="shared" si="66"/>
        <v>0</v>
      </c>
      <c r="AU30" s="88">
        <f>AS30-AT30</f>
        <v>0</v>
      </c>
      <c r="AV30" s="78" t="str">
        <f>IFERROR(AT30/AS30,"")</f>
        <v/>
      </c>
      <c r="AW30" s="88"/>
      <c r="AY30" s="43" t="str">
        <f>Kategorie!B30</f>
        <v>Atmosfera i wizerunek gabinetu</v>
      </c>
      <c r="AZ30" s="32">
        <f t="shared" ref="AZ30:BA30" si="67">SUM(AZ31:AZ40)</f>
        <v>0</v>
      </c>
      <c r="BA30" s="77">
        <f t="shared" si="67"/>
        <v>0</v>
      </c>
      <c r="BB30" s="88">
        <f>AZ30-BA30</f>
        <v>0</v>
      </c>
      <c r="BC30" s="78" t="str">
        <f>IFERROR(BA30/AZ30,"")</f>
        <v/>
      </c>
      <c r="BD30" s="88"/>
      <c r="BF30" s="43" t="str">
        <f>Kategorie!B30</f>
        <v>Atmosfera i wizerunek gabinetu</v>
      </c>
      <c r="BG30" s="32">
        <f t="shared" ref="BG30:BH30" si="68">SUM(BG31:BG40)</f>
        <v>0</v>
      </c>
      <c r="BH30" s="77">
        <f t="shared" si="68"/>
        <v>0</v>
      </c>
      <c r="BI30" s="88">
        <f>BG30-BH30</f>
        <v>0</v>
      </c>
      <c r="BJ30" s="78" t="str">
        <f>IFERROR(BH30/BG30,"")</f>
        <v/>
      </c>
      <c r="BK30" s="88"/>
      <c r="BL30" s="89"/>
      <c r="BM30" s="43" t="str">
        <f>Kategorie!B30</f>
        <v>Atmosfera i wizerunek gabinetu</v>
      </c>
      <c r="BN30" s="32">
        <f t="shared" ref="BN30:BO30" si="69">SUM(BN31:BN40)</f>
        <v>0</v>
      </c>
      <c r="BO30" s="77">
        <f t="shared" si="69"/>
        <v>0</v>
      </c>
      <c r="BP30" s="88">
        <f>BN30-BO30</f>
        <v>0</v>
      </c>
      <c r="BQ30" s="78" t="str">
        <f>IFERROR(BO30/BN30,"")</f>
        <v/>
      </c>
      <c r="BR30" s="88"/>
      <c r="BT30" s="43" t="str">
        <f>Kategorie!B30</f>
        <v>Atmosfera i wizerunek gabinetu</v>
      </c>
      <c r="BU30" s="32">
        <f t="shared" ref="BU30:BV30" si="70">SUM(BU31:BU40)</f>
        <v>0</v>
      </c>
      <c r="BV30" s="77">
        <f t="shared" si="70"/>
        <v>0</v>
      </c>
      <c r="BW30" s="88">
        <f>BU30-BV30</f>
        <v>0</v>
      </c>
      <c r="BX30" s="78" t="str">
        <f>IFERROR(BV30/BU30,"")</f>
        <v/>
      </c>
      <c r="BY30" s="88"/>
      <c r="BZ30" s="89"/>
      <c r="CA30" s="43" t="str">
        <f>Kategorie!B30</f>
        <v>Atmosfera i wizerunek gabinetu</v>
      </c>
      <c r="CB30" s="32">
        <f t="shared" ref="CB30:CC30" si="71">SUM(CB31:CB40)</f>
        <v>0</v>
      </c>
      <c r="CC30" s="77">
        <f t="shared" si="71"/>
        <v>0</v>
      </c>
      <c r="CD30" s="88">
        <f>CB30-CC30</f>
        <v>0</v>
      </c>
      <c r="CE30" s="78" t="str">
        <f>IFERROR(CC30/CB30,"")</f>
        <v/>
      </c>
      <c r="CF30" s="88"/>
    </row>
    <row r="31" spans="2:84" s="71" customFormat="1" ht="15" customHeight="1" outlineLevel="1">
      <c r="B31" s="7" t="str">
        <f>Kategorie!B31</f>
        <v xml:space="preserve">abonament RTV, ZAIKS, płyty z muzyką itd. </v>
      </c>
      <c r="C31" s="79">
        <v>0</v>
      </c>
      <c r="D31" s="8">
        <v>0</v>
      </c>
      <c r="E31" s="8">
        <f t="shared" ref="E31:E38" si="72">C31-D31</f>
        <v>0</v>
      </c>
      <c r="F31" s="80" t="str">
        <f t="shared" ref="F31:F38" si="73">IFERROR(D31/C31,"")</f>
        <v/>
      </c>
      <c r="G31" s="8"/>
      <c r="I31" s="122" t="str">
        <f>Kategorie!B31</f>
        <v xml:space="preserve">abonament RTV, ZAIKS, płyty z muzyką itd. </v>
      </c>
      <c r="J31" s="79">
        <v>0</v>
      </c>
      <c r="K31" s="8">
        <v>0</v>
      </c>
      <c r="L31" s="8">
        <f t="shared" ref="L31:L40" si="74">J31-K31</f>
        <v>0</v>
      </c>
      <c r="M31" s="80" t="str">
        <f t="shared" ref="M31:M40" si="75">IFERROR(K31/J31,"")</f>
        <v/>
      </c>
      <c r="N31" s="8"/>
      <c r="P31" s="81" t="str">
        <f>Kategorie!B31</f>
        <v xml:space="preserve">abonament RTV, ZAIKS, płyty z muzyką itd. </v>
      </c>
      <c r="Q31" s="79">
        <v>0</v>
      </c>
      <c r="R31" s="8">
        <v>0</v>
      </c>
      <c r="S31" s="8">
        <f t="shared" ref="S31:S40" si="76">Q31-R31</f>
        <v>0</v>
      </c>
      <c r="T31" s="80" t="str">
        <f t="shared" ref="T31:T40" si="77">IFERROR(R31/Q31,"")</f>
        <v/>
      </c>
      <c r="U31" s="8"/>
      <c r="V31" s="24"/>
      <c r="W31" s="7" t="str">
        <f>Kategorie!B31</f>
        <v xml:space="preserve">abonament RTV, ZAIKS, płyty z muzyką itd. </v>
      </c>
      <c r="X31" s="79">
        <v>0</v>
      </c>
      <c r="Y31" s="8">
        <v>0</v>
      </c>
      <c r="Z31" s="8">
        <f t="shared" ref="Z31:Z40" si="78">X31-Y31</f>
        <v>0</v>
      </c>
      <c r="AA31" s="80" t="str">
        <f t="shared" ref="AA31:AA40" si="79">IFERROR(Y31/X31,"")</f>
        <v/>
      </c>
      <c r="AB31" s="8"/>
      <c r="AC31" s="24"/>
      <c r="AD31" s="81" t="str">
        <f>Kategorie!B31</f>
        <v xml:space="preserve">abonament RTV, ZAIKS, płyty z muzyką itd. </v>
      </c>
      <c r="AE31" s="82">
        <v>0</v>
      </c>
      <c r="AF31" s="8">
        <v>0</v>
      </c>
      <c r="AG31" s="8">
        <f t="shared" ref="AG31:AG40" si="80">AE31-AF31</f>
        <v>0</v>
      </c>
      <c r="AH31" s="80" t="str">
        <f t="shared" ref="AH31:AH40" si="81">IFERROR(AF31/AE31,"")</f>
        <v/>
      </c>
      <c r="AI31" s="8"/>
      <c r="AK31" s="81" t="str">
        <f>Kategorie!B31</f>
        <v xml:space="preserve">abonament RTV, ZAIKS, płyty z muzyką itd. </v>
      </c>
      <c r="AL31" s="82">
        <v>0</v>
      </c>
      <c r="AM31" s="8">
        <v>0</v>
      </c>
      <c r="AN31" s="8">
        <f t="shared" ref="AN31:AN40" si="82">AL31-AM31</f>
        <v>0</v>
      </c>
      <c r="AO31" s="80" t="str">
        <f t="shared" ref="AO31:AO40" si="83">IFERROR(AM31/AL31,"")</f>
        <v/>
      </c>
      <c r="AP31" s="8"/>
      <c r="AQ31" s="24"/>
      <c r="AR31" s="7" t="str">
        <f>Kategorie!B31</f>
        <v xml:space="preserve">abonament RTV, ZAIKS, płyty z muzyką itd. </v>
      </c>
      <c r="AS31" s="82">
        <v>0</v>
      </c>
      <c r="AT31" s="8">
        <v>0</v>
      </c>
      <c r="AU31" s="8">
        <f t="shared" ref="AU31:AU40" si="84">AS31-AT31</f>
        <v>0</v>
      </c>
      <c r="AV31" s="80" t="str">
        <f t="shared" ref="AV31:AV40" si="85">IFERROR(AT31/AS31,"")</f>
        <v/>
      </c>
      <c r="AW31" s="8"/>
      <c r="AY31" s="81" t="str">
        <f>Kategorie!B31</f>
        <v xml:space="preserve">abonament RTV, ZAIKS, płyty z muzyką itd. </v>
      </c>
      <c r="AZ31" s="82">
        <v>0</v>
      </c>
      <c r="BA31" s="8">
        <v>0</v>
      </c>
      <c r="BB31" s="8">
        <f t="shared" ref="BB31:BB40" si="86">AZ31-BA31</f>
        <v>0</v>
      </c>
      <c r="BC31" s="80" t="str">
        <f t="shared" ref="BC31:BC40" si="87">IFERROR(BA31/AZ31,"")</f>
        <v/>
      </c>
      <c r="BD31" s="8"/>
      <c r="BF31" s="81" t="str">
        <f>Kategorie!B31</f>
        <v xml:space="preserve">abonament RTV, ZAIKS, płyty z muzyką itd. </v>
      </c>
      <c r="BG31" s="82">
        <v>0</v>
      </c>
      <c r="BH31" s="8">
        <v>0</v>
      </c>
      <c r="BI31" s="8">
        <f t="shared" ref="BI31:BI40" si="88">BG31-BH31</f>
        <v>0</v>
      </c>
      <c r="BJ31" s="80" t="str">
        <f t="shared" ref="BJ31:BJ40" si="89">IFERROR(BH31/BG31,"")</f>
        <v/>
      </c>
      <c r="BK31" s="8"/>
      <c r="BL31" s="24"/>
      <c r="BM31" s="7" t="str">
        <f>Kategorie!B31</f>
        <v xml:space="preserve">abonament RTV, ZAIKS, płyty z muzyką itd. </v>
      </c>
      <c r="BN31" s="82">
        <v>0</v>
      </c>
      <c r="BO31" s="8">
        <v>0</v>
      </c>
      <c r="BP31" s="8">
        <f t="shared" ref="BP31:BP40" si="90">BN31-BO31</f>
        <v>0</v>
      </c>
      <c r="BQ31" s="80" t="str">
        <f t="shared" ref="BQ31:BQ40" si="91">IFERROR(BO31/BN31,"")</f>
        <v/>
      </c>
      <c r="BR31" s="8"/>
      <c r="BT31" s="81" t="str">
        <f>Kategorie!B31</f>
        <v xml:space="preserve">abonament RTV, ZAIKS, płyty z muzyką itd. </v>
      </c>
      <c r="BU31" s="82">
        <v>0</v>
      </c>
      <c r="BV31" s="8">
        <v>0</v>
      </c>
      <c r="BW31" s="8">
        <f t="shared" ref="BW31:BW40" si="92">BU31-BV31</f>
        <v>0</v>
      </c>
      <c r="BX31" s="80" t="str">
        <f t="shared" ref="BX31:BX40" si="93">IFERROR(BV31/BU31,"")</f>
        <v/>
      </c>
      <c r="BY31" s="8"/>
      <c r="BZ31" s="24"/>
      <c r="CA31" s="7" t="str">
        <f>Kategorie!B31</f>
        <v xml:space="preserve">abonament RTV, ZAIKS, płyty z muzyką itd. </v>
      </c>
      <c r="CB31" s="82">
        <v>0</v>
      </c>
      <c r="CC31" s="8">
        <v>0</v>
      </c>
      <c r="CD31" s="8">
        <f t="shared" ref="CD31:CD40" si="94">CB31-CC31</f>
        <v>0</v>
      </c>
      <c r="CE31" s="80" t="str">
        <f t="shared" ref="CE31:CE40" si="95">IFERROR(CC31/CB31,"")</f>
        <v/>
      </c>
      <c r="CF31" s="8"/>
    </row>
    <row r="32" spans="2:84" s="71" customFormat="1" ht="15" customHeight="1" outlineLevel="1">
      <c r="B32" s="7" t="str">
        <f>Kategorie!B32</f>
        <v xml:space="preserve">woda dla klientek i pracowników </v>
      </c>
      <c r="C32" s="79">
        <v>0</v>
      </c>
      <c r="D32" s="8">
        <v>0</v>
      </c>
      <c r="E32" s="8">
        <f t="shared" si="72"/>
        <v>0</v>
      </c>
      <c r="F32" s="80" t="str">
        <f t="shared" si="73"/>
        <v/>
      </c>
      <c r="G32" s="8"/>
      <c r="I32" s="122" t="str">
        <f>Kategorie!B32</f>
        <v xml:space="preserve">woda dla klientek i pracowników </v>
      </c>
      <c r="J32" s="79">
        <v>0</v>
      </c>
      <c r="K32" s="8">
        <v>0</v>
      </c>
      <c r="L32" s="8">
        <f t="shared" si="74"/>
        <v>0</v>
      </c>
      <c r="M32" s="80" t="str">
        <f t="shared" si="75"/>
        <v/>
      </c>
      <c r="N32" s="8"/>
      <c r="P32" s="81" t="str">
        <f>Kategorie!B32</f>
        <v xml:space="preserve">woda dla klientek i pracowników </v>
      </c>
      <c r="Q32" s="79">
        <v>0</v>
      </c>
      <c r="R32" s="8">
        <v>0</v>
      </c>
      <c r="S32" s="8">
        <f t="shared" si="76"/>
        <v>0</v>
      </c>
      <c r="T32" s="80" t="str">
        <f t="shared" si="77"/>
        <v/>
      </c>
      <c r="U32" s="8"/>
      <c r="V32" s="24"/>
      <c r="W32" s="7" t="str">
        <f>Kategorie!B32</f>
        <v xml:space="preserve">woda dla klientek i pracowników </v>
      </c>
      <c r="X32" s="79">
        <v>0</v>
      </c>
      <c r="Y32" s="8">
        <v>0</v>
      </c>
      <c r="Z32" s="8">
        <f t="shared" si="78"/>
        <v>0</v>
      </c>
      <c r="AA32" s="80" t="str">
        <f t="shared" si="79"/>
        <v/>
      </c>
      <c r="AB32" s="8"/>
      <c r="AC32" s="24"/>
      <c r="AD32" s="81" t="str">
        <f>Kategorie!B32</f>
        <v xml:space="preserve">woda dla klientek i pracowników </v>
      </c>
      <c r="AE32" s="82">
        <v>0</v>
      </c>
      <c r="AF32" s="8">
        <v>0</v>
      </c>
      <c r="AG32" s="8">
        <f t="shared" si="80"/>
        <v>0</v>
      </c>
      <c r="AH32" s="80" t="str">
        <f t="shared" si="81"/>
        <v/>
      </c>
      <c r="AI32" s="8"/>
      <c r="AK32" s="81" t="str">
        <f>Kategorie!B32</f>
        <v xml:space="preserve">woda dla klientek i pracowników </v>
      </c>
      <c r="AL32" s="82">
        <v>0</v>
      </c>
      <c r="AM32" s="8">
        <v>0</v>
      </c>
      <c r="AN32" s="8">
        <f t="shared" si="82"/>
        <v>0</v>
      </c>
      <c r="AO32" s="80" t="str">
        <f t="shared" si="83"/>
        <v/>
      </c>
      <c r="AP32" s="8"/>
      <c r="AQ32" s="24"/>
      <c r="AR32" s="7" t="str">
        <f>Kategorie!B32</f>
        <v xml:space="preserve">woda dla klientek i pracowników </v>
      </c>
      <c r="AS32" s="82">
        <v>0</v>
      </c>
      <c r="AT32" s="8">
        <v>0</v>
      </c>
      <c r="AU32" s="8">
        <f t="shared" si="84"/>
        <v>0</v>
      </c>
      <c r="AV32" s="80" t="str">
        <f t="shared" si="85"/>
        <v/>
      </c>
      <c r="AW32" s="8"/>
      <c r="AY32" s="81" t="str">
        <f>Kategorie!B32</f>
        <v xml:space="preserve">woda dla klientek i pracowników </v>
      </c>
      <c r="AZ32" s="82">
        <v>0</v>
      </c>
      <c r="BA32" s="8">
        <v>0</v>
      </c>
      <c r="BB32" s="8">
        <f t="shared" si="86"/>
        <v>0</v>
      </c>
      <c r="BC32" s="80" t="str">
        <f t="shared" si="87"/>
        <v/>
      </c>
      <c r="BD32" s="8"/>
      <c r="BF32" s="81" t="str">
        <f>Kategorie!B32</f>
        <v xml:space="preserve">woda dla klientek i pracowników </v>
      </c>
      <c r="BG32" s="82">
        <v>0</v>
      </c>
      <c r="BH32" s="8">
        <v>0</v>
      </c>
      <c r="BI32" s="8">
        <f t="shared" si="88"/>
        <v>0</v>
      </c>
      <c r="BJ32" s="80" t="str">
        <f t="shared" si="89"/>
        <v/>
      </c>
      <c r="BK32" s="8"/>
      <c r="BL32" s="24"/>
      <c r="BM32" s="7" t="str">
        <f>Kategorie!B32</f>
        <v xml:space="preserve">woda dla klientek i pracowników </v>
      </c>
      <c r="BN32" s="82">
        <v>0</v>
      </c>
      <c r="BO32" s="8">
        <v>0</v>
      </c>
      <c r="BP32" s="8">
        <f t="shared" si="90"/>
        <v>0</v>
      </c>
      <c r="BQ32" s="80" t="str">
        <f t="shared" si="91"/>
        <v/>
      </c>
      <c r="BR32" s="8"/>
      <c r="BT32" s="81" t="str">
        <f>Kategorie!B32</f>
        <v xml:space="preserve">woda dla klientek i pracowników </v>
      </c>
      <c r="BU32" s="82">
        <v>0</v>
      </c>
      <c r="BV32" s="8">
        <v>0</v>
      </c>
      <c r="BW32" s="8">
        <f t="shared" si="92"/>
        <v>0</v>
      </c>
      <c r="BX32" s="80" t="str">
        <f t="shared" si="93"/>
        <v/>
      </c>
      <c r="BY32" s="8"/>
      <c r="BZ32" s="24"/>
      <c r="CA32" s="7" t="str">
        <f>Kategorie!B32</f>
        <v xml:space="preserve">woda dla klientek i pracowników </v>
      </c>
      <c r="CB32" s="82">
        <v>0</v>
      </c>
      <c r="CC32" s="8">
        <v>0</v>
      </c>
      <c r="CD32" s="8">
        <f t="shared" si="94"/>
        <v>0</v>
      </c>
      <c r="CE32" s="80" t="str">
        <f t="shared" si="95"/>
        <v/>
      </c>
      <c r="CF32" s="8"/>
    </row>
    <row r="33" spans="2:84" s="71" customFormat="1" ht="15" customHeight="1" outlineLevel="1">
      <c r="B33" s="7" t="str">
        <f>Kategorie!B33</f>
        <v xml:space="preserve">ekspres do kawy (jeśli chcesz kupić) </v>
      </c>
      <c r="C33" s="79">
        <v>0</v>
      </c>
      <c r="D33" s="8">
        <v>0</v>
      </c>
      <c r="E33" s="8">
        <f t="shared" si="72"/>
        <v>0</v>
      </c>
      <c r="F33" s="80" t="str">
        <f t="shared" si="73"/>
        <v/>
      </c>
      <c r="G33" s="8"/>
      <c r="I33" s="122" t="str">
        <f>Kategorie!B33</f>
        <v xml:space="preserve">ekspres do kawy (jeśli chcesz kupić) </v>
      </c>
      <c r="J33" s="79">
        <v>0</v>
      </c>
      <c r="K33" s="8">
        <v>0</v>
      </c>
      <c r="L33" s="8">
        <f t="shared" si="74"/>
        <v>0</v>
      </c>
      <c r="M33" s="80" t="str">
        <f t="shared" si="75"/>
        <v/>
      </c>
      <c r="N33" s="8"/>
      <c r="P33" s="81" t="str">
        <f>Kategorie!B33</f>
        <v xml:space="preserve">ekspres do kawy (jeśli chcesz kupić) </v>
      </c>
      <c r="Q33" s="79">
        <v>0</v>
      </c>
      <c r="R33" s="8">
        <v>0</v>
      </c>
      <c r="S33" s="8">
        <f t="shared" si="76"/>
        <v>0</v>
      </c>
      <c r="T33" s="80" t="str">
        <f t="shared" si="77"/>
        <v/>
      </c>
      <c r="U33" s="8"/>
      <c r="V33" s="24"/>
      <c r="W33" s="7" t="str">
        <f>Kategorie!B33</f>
        <v xml:space="preserve">ekspres do kawy (jeśli chcesz kupić) </v>
      </c>
      <c r="X33" s="79">
        <v>0</v>
      </c>
      <c r="Y33" s="8">
        <v>0</v>
      </c>
      <c r="Z33" s="8">
        <f t="shared" si="78"/>
        <v>0</v>
      </c>
      <c r="AA33" s="80" t="str">
        <f t="shared" si="79"/>
        <v/>
      </c>
      <c r="AB33" s="8"/>
      <c r="AC33" s="24"/>
      <c r="AD33" s="81" t="str">
        <f>Kategorie!B33</f>
        <v xml:space="preserve">ekspres do kawy (jeśli chcesz kupić) </v>
      </c>
      <c r="AE33" s="82">
        <v>0</v>
      </c>
      <c r="AF33" s="8">
        <v>0</v>
      </c>
      <c r="AG33" s="8">
        <f t="shared" si="80"/>
        <v>0</v>
      </c>
      <c r="AH33" s="80" t="str">
        <f t="shared" si="81"/>
        <v/>
      </c>
      <c r="AI33" s="8"/>
      <c r="AK33" s="81" t="str">
        <f>Kategorie!B33</f>
        <v xml:space="preserve">ekspres do kawy (jeśli chcesz kupić) </v>
      </c>
      <c r="AL33" s="82">
        <v>0</v>
      </c>
      <c r="AM33" s="8">
        <v>0</v>
      </c>
      <c r="AN33" s="8">
        <f t="shared" si="82"/>
        <v>0</v>
      </c>
      <c r="AO33" s="80" t="str">
        <f t="shared" si="83"/>
        <v/>
      </c>
      <c r="AP33" s="8"/>
      <c r="AQ33" s="24"/>
      <c r="AR33" s="7" t="str">
        <f>Kategorie!B33</f>
        <v xml:space="preserve">ekspres do kawy (jeśli chcesz kupić) </v>
      </c>
      <c r="AS33" s="82">
        <v>0</v>
      </c>
      <c r="AT33" s="8">
        <v>0</v>
      </c>
      <c r="AU33" s="8">
        <f t="shared" si="84"/>
        <v>0</v>
      </c>
      <c r="AV33" s="80" t="str">
        <f t="shared" si="85"/>
        <v/>
      </c>
      <c r="AW33" s="8"/>
      <c r="AY33" s="81" t="str">
        <f>Kategorie!B33</f>
        <v xml:space="preserve">ekspres do kawy (jeśli chcesz kupić) </v>
      </c>
      <c r="AZ33" s="82">
        <v>0</v>
      </c>
      <c r="BA33" s="8">
        <v>0</v>
      </c>
      <c r="BB33" s="8">
        <f t="shared" si="86"/>
        <v>0</v>
      </c>
      <c r="BC33" s="80" t="str">
        <f t="shared" si="87"/>
        <v/>
      </c>
      <c r="BD33" s="8"/>
      <c r="BF33" s="81" t="str">
        <f>Kategorie!B33</f>
        <v xml:space="preserve">ekspres do kawy (jeśli chcesz kupić) </v>
      </c>
      <c r="BG33" s="82">
        <v>0</v>
      </c>
      <c r="BH33" s="8">
        <v>0</v>
      </c>
      <c r="BI33" s="8">
        <f t="shared" si="88"/>
        <v>0</v>
      </c>
      <c r="BJ33" s="80" t="str">
        <f t="shared" si="89"/>
        <v/>
      </c>
      <c r="BK33" s="8"/>
      <c r="BL33" s="24"/>
      <c r="BM33" s="7" t="str">
        <f>Kategorie!B33</f>
        <v xml:space="preserve">ekspres do kawy (jeśli chcesz kupić) </v>
      </c>
      <c r="BN33" s="82">
        <v>0</v>
      </c>
      <c r="BO33" s="8">
        <v>0</v>
      </c>
      <c r="BP33" s="8">
        <f t="shared" si="90"/>
        <v>0</v>
      </c>
      <c r="BQ33" s="80" t="str">
        <f t="shared" si="91"/>
        <v/>
      </c>
      <c r="BR33" s="8"/>
      <c r="BT33" s="81" t="str">
        <f>Kategorie!B33</f>
        <v xml:space="preserve">ekspres do kawy (jeśli chcesz kupić) </v>
      </c>
      <c r="BU33" s="82">
        <v>0</v>
      </c>
      <c r="BV33" s="8">
        <v>0</v>
      </c>
      <c r="BW33" s="8">
        <f t="shared" si="92"/>
        <v>0</v>
      </c>
      <c r="BX33" s="80" t="str">
        <f t="shared" si="93"/>
        <v/>
      </c>
      <c r="BY33" s="8"/>
      <c r="BZ33" s="24"/>
      <c r="CA33" s="7" t="str">
        <f>Kategorie!B33</f>
        <v xml:space="preserve">ekspres do kawy (jeśli chcesz kupić) </v>
      </c>
      <c r="CB33" s="82">
        <v>0</v>
      </c>
      <c r="CC33" s="8">
        <v>0</v>
      </c>
      <c r="CD33" s="8">
        <f t="shared" si="94"/>
        <v>0</v>
      </c>
      <c r="CE33" s="80" t="str">
        <f t="shared" si="95"/>
        <v/>
      </c>
      <c r="CF33" s="8"/>
    </row>
    <row r="34" spans="2:84" s="71" customFormat="1" ht="15" customHeight="1" outlineLevel="1">
      <c r="B34" s="7" t="str">
        <f>Kategorie!B34</f>
        <v xml:space="preserve">kawa, herbata, mleko, cukier – dla klientek i pracowników </v>
      </c>
      <c r="C34" s="79">
        <v>0</v>
      </c>
      <c r="D34" s="8">
        <v>0</v>
      </c>
      <c r="E34" s="8">
        <f t="shared" si="72"/>
        <v>0</v>
      </c>
      <c r="F34" s="80" t="str">
        <f t="shared" si="73"/>
        <v/>
      </c>
      <c r="G34" s="8"/>
      <c r="I34" s="122" t="str">
        <f>Kategorie!B34</f>
        <v xml:space="preserve">kawa, herbata, mleko, cukier – dla klientek i pracowników </v>
      </c>
      <c r="J34" s="79">
        <v>0</v>
      </c>
      <c r="K34" s="8">
        <v>0</v>
      </c>
      <c r="L34" s="8">
        <f t="shared" si="74"/>
        <v>0</v>
      </c>
      <c r="M34" s="80" t="str">
        <f t="shared" si="75"/>
        <v/>
      </c>
      <c r="N34" s="8"/>
      <c r="P34" s="81" t="str">
        <f>Kategorie!B34</f>
        <v xml:space="preserve">kawa, herbata, mleko, cukier – dla klientek i pracowników </v>
      </c>
      <c r="Q34" s="79">
        <v>0</v>
      </c>
      <c r="R34" s="8">
        <v>0</v>
      </c>
      <c r="S34" s="8">
        <f t="shared" si="76"/>
        <v>0</v>
      </c>
      <c r="T34" s="80" t="str">
        <f t="shared" si="77"/>
        <v/>
      </c>
      <c r="U34" s="8"/>
      <c r="V34" s="24"/>
      <c r="W34" s="7" t="str">
        <f>Kategorie!B34</f>
        <v xml:space="preserve">kawa, herbata, mleko, cukier – dla klientek i pracowników </v>
      </c>
      <c r="X34" s="79">
        <v>0</v>
      </c>
      <c r="Y34" s="8">
        <v>0</v>
      </c>
      <c r="Z34" s="8">
        <f t="shared" si="78"/>
        <v>0</v>
      </c>
      <c r="AA34" s="80" t="str">
        <f t="shared" si="79"/>
        <v/>
      </c>
      <c r="AB34" s="8"/>
      <c r="AC34" s="24"/>
      <c r="AD34" s="81" t="str">
        <f>Kategorie!B34</f>
        <v xml:space="preserve">kawa, herbata, mleko, cukier – dla klientek i pracowników </v>
      </c>
      <c r="AE34" s="82">
        <v>0</v>
      </c>
      <c r="AF34" s="8">
        <v>0</v>
      </c>
      <c r="AG34" s="8">
        <f t="shared" si="80"/>
        <v>0</v>
      </c>
      <c r="AH34" s="80" t="str">
        <f t="shared" si="81"/>
        <v/>
      </c>
      <c r="AI34" s="8"/>
      <c r="AK34" s="81" t="str">
        <f>Kategorie!B34</f>
        <v xml:space="preserve">kawa, herbata, mleko, cukier – dla klientek i pracowników </v>
      </c>
      <c r="AL34" s="82">
        <v>0</v>
      </c>
      <c r="AM34" s="8">
        <v>0</v>
      </c>
      <c r="AN34" s="8">
        <f t="shared" si="82"/>
        <v>0</v>
      </c>
      <c r="AO34" s="80" t="str">
        <f t="shared" si="83"/>
        <v/>
      </c>
      <c r="AP34" s="8"/>
      <c r="AQ34" s="24"/>
      <c r="AR34" s="7" t="str">
        <f>Kategorie!B34</f>
        <v xml:space="preserve">kawa, herbata, mleko, cukier – dla klientek i pracowników </v>
      </c>
      <c r="AS34" s="82">
        <v>0</v>
      </c>
      <c r="AT34" s="8">
        <v>0</v>
      </c>
      <c r="AU34" s="8">
        <f t="shared" si="84"/>
        <v>0</v>
      </c>
      <c r="AV34" s="80" t="str">
        <f t="shared" si="85"/>
        <v/>
      </c>
      <c r="AW34" s="8"/>
      <c r="AY34" s="81" t="str">
        <f>Kategorie!B34</f>
        <v xml:space="preserve">kawa, herbata, mleko, cukier – dla klientek i pracowników </v>
      </c>
      <c r="AZ34" s="82">
        <v>0</v>
      </c>
      <c r="BA34" s="8">
        <v>0</v>
      </c>
      <c r="BB34" s="8">
        <f t="shared" si="86"/>
        <v>0</v>
      </c>
      <c r="BC34" s="80" t="str">
        <f t="shared" si="87"/>
        <v/>
      </c>
      <c r="BD34" s="8"/>
      <c r="BF34" s="81" t="str">
        <f>Kategorie!B34</f>
        <v xml:space="preserve">kawa, herbata, mleko, cukier – dla klientek i pracowników </v>
      </c>
      <c r="BG34" s="82">
        <v>0</v>
      </c>
      <c r="BH34" s="8">
        <v>0</v>
      </c>
      <c r="BI34" s="8">
        <f t="shared" si="88"/>
        <v>0</v>
      </c>
      <c r="BJ34" s="80" t="str">
        <f t="shared" si="89"/>
        <v/>
      </c>
      <c r="BK34" s="8"/>
      <c r="BL34" s="24"/>
      <c r="BM34" s="7" t="str">
        <f>Kategorie!B34</f>
        <v xml:space="preserve">kawa, herbata, mleko, cukier – dla klientek i pracowników </v>
      </c>
      <c r="BN34" s="82">
        <v>0</v>
      </c>
      <c r="BO34" s="8">
        <v>0</v>
      </c>
      <c r="BP34" s="8">
        <f t="shared" si="90"/>
        <v>0</v>
      </c>
      <c r="BQ34" s="80" t="str">
        <f t="shared" si="91"/>
        <v/>
      </c>
      <c r="BR34" s="8"/>
      <c r="BT34" s="81" t="str">
        <f>Kategorie!B34</f>
        <v xml:space="preserve">kawa, herbata, mleko, cukier – dla klientek i pracowników </v>
      </c>
      <c r="BU34" s="82">
        <v>0</v>
      </c>
      <c r="BV34" s="8">
        <v>0</v>
      </c>
      <c r="BW34" s="8">
        <f t="shared" si="92"/>
        <v>0</v>
      </c>
      <c r="BX34" s="80" t="str">
        <f t="shared" si="93"/>
        <v/>
      </c>
      <c r="BY34" s="8"/>
      <c r="BZ34" s="24"/>
      <c r="CA34" s="7" t="str">
        <f>Kategorie!B34</f>
        <v xml:space="preserve">kawa, herbata, mleko, cukier – dla klientek i pracowników </v>
      </c>
      <c r="CB34" s="82">
        <v>0</v>
      </c>
      <c r="CC34" s="8">
        <v>0</v>
      </c>
      <c r="CD34" s="8">
        <f t="shared" si="94"/>
        <v>0</v>
      </c>
      <c r="CE34" s="80" t="str">
        <f t="shared" si="95"/>
        <v/>
      </c>
      <c r="CF34" s="8"/>
    </row>
    <row r="35" spans="2:84" s="71" customFormat="1" ht="15" customHeight="1" outlineLevel="1">
      <c r="B35" s="7" t="str">
        <f>Kategorie!B35</f>
        <v xml:space="preserve">przekąski dla klientek i pracowników  </v>
      </c>
      <c r="C35" s="79">
        <v>0</v>
      </c>
      <c r="D35" s="8">
        <v>0</v>
      </c>
      <c r="E35" s="8">
        <f t="shared" si="72"/>
        <v>0</v>
      </c>
      <c r="F35" s="80" t="str">
        <f t="shared" si="73"/>
        <v/>
      </c>
      <c r="G35" s="8"/>
      <c r="I35" s="122" t="str">
        <f>Kategorie!B35</f>
        <v xml:space="preserve">przekąski dla klientek i pracowników  </v>
      </c>
      <c r="J35" s="79">
        <v>0</v>
      </c>
      <c r="K35" s="8">
        <v>0</v>
      </c>
      <c r="L35" s="8">
        <f t="shared" si="74"/>
        <v>0</v>
      </c>
      <c r="M35" s="80" t="str">
        <f t="shared" si="75"/>
        <v/>
      </c>
      <c r="N35" s="8"/>
      <c r="P35" s="81" t="str">
        <f>Kategorie!B35</f>
        <v xml:space="preserve">przekąski dla klientek i pracowników  </v>
      </c>
      <c r="Q35" s="79">
        <v>0</v>
      </c>
      <c r="R35" s="8">
        <v>0</v>
      </c>
      <c r="S35" s="8">
        <f t="shared" si="76"/>
        <v>0</v>
      </c>
      <c r="T35" s="80" t="str">
        <f t="shared" si="77"/>
        <v/>
      </c>
      <c r="U35" s="8"/>
      <c r="V35" s="24"/>
      <c r="W35" s="7" t="str">
        <f>Kategorie!B35</f>
        <v xml:space="preserve">przekąski dla klientek i pracowników  </v>
      </c>
      <c r="X35" s="79">
        <v>0</v>
      </c>
      <c r="Y35" s="8">
        <v>0</v>
      </c>
      <c r="Z35" s="8">
        <f t="shared" si="78"/>
        <v>0</v>
      </c>
      <c r="AA35" s="80" t="str">
        <f t="shared" si="79"/>
        <v/>
      </c>
      <c r="AB35" s="8"/>
      <c r="AC35" s="24"/>
      <c r="AD35" s="81" t="str">
        <f>Kategorie!B35</f>
        <v xml:space="preserve">przekąski dla klientek i pracowników  </v>
      </c>
      <c r="AE35" s="82">
        <v>0</v>
      </c>
      <c r="AF35" s="8">
        <v>0</v>
      </c>
      <c r="AG35" s="8">
        <f t="shared" si="80"/>
        <v>0</v>
      </c>
      <c r="AH35" s="80" t="str">
        <f t="shared" si="81"/>
        <v/>
      </c>
      <c r="AI35" s="8"/>
      <c r="AK35" s="81" t="str">
        <f>Kategorie!B35</f>
        <v xml:space="preserve">przekąski dla klientek i pracowników  </v>
      </c>
      <c r="AL35" s="82">
        <v>0</v>
      </c>
      <c r="AM35" s="8">
        <v>0</v>
      </c>
      <c r="AN35" s="8">
        <f t="shared" si="82"/>
        <v>0</v>
      </c>
      <c r="AO35" s="80" t="str">
        <f t="shared" si="83"/>
        <v/>
      </c>
      <c r="AP35" s="8"/>
      <c r="AQ35" s="24"/>
      <c r="AR35" s="7" t="str">
        <f>Kategorie!B35</f>
        <v xml:space="preserve">przekąski dla klientek i pracowników  </v>
      </c>
      <c r="AS35" s="82">
        <v>0</v>
      </c>
      <c r="AT35" s="8">
        <v>0</v>
      </c>
      <c r="AU35" s="8">
        <f t="shared" si="84"/>
        <v>0</v>
      </c>
      <c r="AV35" s="80" t="str">
        <f t="shared" si="85"/>
        <v/>
      </c>
      <c r="AW35" s="8"/>
      <c r="AY35" s="81" t="str">
        <f>Kategorie!B35</f>
        <v xml:space="preserve">przekąski dla klientek i pracowników  </v>
      </c>
      <c r="AZ35" s="82">
        <v>0</v>
      </c>
      <c r="BA35" s="8">
        <v>0</v>
      </c>
      <c r="BB35" s="8">
        <f t="shared" si="86"/>
        <v>0</v>
      </c>
      <c r="BC35" s="80" t="str">
        <f t="shared" si="87"/>
        <v/>
      </c>
      <c r="BD35" s="8"/>
      <c r="BF35" s="81" t="str">
        <f>Kategorie!B35</f>
        <v xml:space="preserve">przekąski dla klientek i pracowników  </v>
      </c>
      <c r="BG35" s="82">
        <v>0</v>
      </c>
      <c r="BH35" s="8">
        <v>0</v>
      </c>
      <c r="BI35" s="8">
        <f t="shared" si="88"/>
        <v>0</v>
      </c>
      <c r="BJ35" s="80" t="str">
        <f t="shared" si="89"/>
        <v/>
      </c>
      <c r="BK35" s="8"/>
      <c r="BL35" s="24"/>
      <c r="BM35" s="7" t="str">
        <f>Kategorie!B35</f>
        <v xml:space="preserve">przekąski dla klientek i pracowników  </v>
      </c>
      <c r="BN35" s="82">
        <v>0</v>
      </c>
      <c r="BO35" s="8">
        <v>0</v>
      </c>
      <c r="BP35" s="8">
        <f t="shared" si="90"/>
        <v>0</v>
      </c>
      <c r="BQ35" s="80" t="str">
        <f t="shared" si="91"/>
        <v/>
      </c>
      <c r="BR35" s="8"/>
      <c r="BT35" s="81" t="str">
        <f>Kategorie!B35</f>
        <v xml:space="preserve">przekąski dla klientek i pracowników  </v>
      </c>
      <c r="BU35" s="82">
        <v>0</v>
      </c>
      <c r="BV35" s="8">
        <v>0</v>
      </c>
      <c r="BW35" s="8">
        <f t="shared" si="92"/>
        <v>0</v>
      </c>
      <c r="BX35" s="80" t="str">
        <f t="shared" si="93"/>
        <v/>
      </c>
      <c r="BY35" s="8"/>
      <c r="BZ35" s="24"/>
      <c r="CA35" s="7" t="str">
        <f>Kategorie!B35</f>
        <v xml:space="preserve">przekąski dla klientek i pracowników  </v>
      </c>
      <c r="CB35" s="82">
        <v>0</v>
      </c>
      <c r="CC35" s="8">
        <v>0</v>
      </c>
      <c r="CD35" s="8">
        <f t="shared" si="94"/>
        <v>0</v>
      </c>
      <c r="CE35" s="80" t="str">
        <f t="shared" si="95"/>
        <v/>
      </c>
      <c r="CF35" s="8"/>
    </row>
    <row r="36" spans="2:84" s="71" customFormat="1" outlineLevel="1">
      <c r="B36" s="7" t="str">
        <f>Kategorie!B36</f>
        <v xml:space="preserve">naczynia jednorazowe </v>
      </c>
      <c r="C36" s="79">
        <v>0</v>
      </c>
      <c r="D36" s="8">
        <v>0</v>
      </c>
      <c r="E36" s="8">
        <f t="shared" si="72"/>
        <v>0</v>
      </c>
      <c r="F36" s="80" t="str">
        <f t="shared" si="73"/>
        <v/>
      </c>
      <c r="G36" s="8"/>
      <c r="I36" s="122" t="str">
        <f>Kategorie!B36</f>
        <v xml:space="preserve">naczynia jednorazowe </v>
      </c>
      <c r="J36" s="79">
        <v>0</v>
      </c>
      <c r="K36" s="8">
        <v>0</v>
      </c>
      <c r="L36" s="8">
        <f t="shared" si="74"/>
        <v>0</v>
      </c>
      <c r="M36" s="80" t="str">
        <f t="shared" si="75"/>
        <v/>
      </c>
      <c r="N36" s="8"/>
      <c r="P36" s="81" t="str">
        <f>Kategorie!B36</f>
        <v xml:space="preserve">naczynia jednorazowe </v>
      </c>
      <c r="Q36" s="79">
        <v>0</v>
      </c>
      <c r="R36" s="8">
        <v>0</v>
      </c>
      <c r="S36" s="8">
        <f t="shared" si="76"/>
        <v>0</v>
      </c>
      <c r="T36" s="80" t="str">
        <f t="shared" si="77"/>
        <v/>
      </c>
      <c r="U36" s="8"/>
      <c r="V36" s="24"/>
      <c r="W36" s="7" t="str">
        <f>Kategorie!B36</f>
        <v xml:space="preserve">naczynia jednorazowe </v>
      </c>
      <c r="X36" s="79">
        <v>0</v>
      </c>
      <c r="Y36" s="8">
        <v>0</v>
      </c>
      <c r="Z36" s="8">
        <f t="shared" si="78"/>
        <v>0</v>
      </c>
      <c r="AA36" s="80" t="str">
        <f t="shared" si="79"/>
        <v/>
      </c>
      <c r="AB36" s="8"/>
      <c r="AC36" s="24"/>
      <c r="AD36" s="81" t="str">
        <f>Kategorie!B36</f>
        <v xml:space="preserve">naczynia jednorazowe </v>
      </c>
      <c r="AE36" s="82">
        <v>0</v>
      </c>
      <c r="AF36" s="8">
        <v>0</v>
      </c>
      <c r="AG36" s="8">
        <f t="shared" si="80"/>
        <v>0</v>
      </c>
      <c r="AH36" s="80" t="str">
        <f t="shared" si="81"/>
        <v/>
      </c>
      <c r="AI36" s="8"/>
      <c r="AK36" s="81" t="str">
        <f>Kategorie!B36</f>
        <v xml:space="preserve">naczynia jednorazowe </v>
      </c>
      <c r="AL36" s="82">
        <v>0</v>
      </c>
      <c r="AM36" s="8">
        <v>0</v>
      </c>
      <c r="AN36" s="8">
        <f t="shared" si="82"/>
        <v>0</v>
      </c>
      <c r="AO36" s="80" t="str">
        <f t="shared" si="83"/>
        <v/>
      </c>
      <c r="AP36" s="8"/>
      <c r="AQ36" s="24"/>
      <c r="AR36" s="7" t="str">
        <f>Kategorie!B36</f>
        <v xml:space="preserve">naczynia jednorazowe </v>
      </c>
      <c r="AS36" s="82">
        <v>0</v>
      </c>
      <c r="AT36" s="8">
        <v>0</v>
      </c>
      <c r="AU36" s="8">
        <f t="shared" si="84"/>
        <v>0</v>
      </c>
      <c r="AV36" s="80" t="str">
        <f t="shared" si="85"/>
        <v/>
      </c>
      <c r="AW36" s="8"/>
      <c r="AY36" s="81" t="str">
        <f>Kategorie!B36</f>
        <v xml:space="preserve">naczynia jednorazowe </v>
      </c>
      <c r="AZ36" s="82">
        <v>0</v>
      </c>
      <c r="BA36" s="8">
        <v>0</v>
      </c>
      <c r="BB36" s="8">
        <f t="shared" si="86"/>
        <v>0</v>
      </c>
      <c r="BC36" s="80" t="str">
        <f t="shared" si="87"/>
        <v/>
      </c>
      <c r="BD36" s="8"/>
      <c r="BF36" s="81" t="str">
        <f>Kategorie!B36</f>
        <v xml:space="preserve">naczynia jednorazowe </v>
      </c>
      <c r="BG36" s="82">
        <v>0</v>
      </c>
      <c r="BH36" s="8">
        <v>0</v>
      </c>
      <c r="BI36" s="8">
        <f t="shared" si="88"/>
        <v>0</v>
      </c>
      <c r="BJ36" s="80" t="str">
        <f t="shared" si="89"/>
        <v/>
      </c>
      <c r="BK36" s="8"/>
      <c r="BL36" s="24"/>
      <c r="BM36" s="7" t="str">
        <f>Kategorie!B36</f>
        <v xml:space="preserve">naczynia jednorazowe </v>
      </c>
      <c r="BN36" s="82">
        <v>0</v>
      </c>
      <c r="BO36" s="8">
        <v>0</v>
      </c>
      <c r="BP36" s="8">
        <f t="shared" si="90"/>
        <v>0</v>
      </c>
      <c r="BQ36" s="80" t="str">
        <f t="shared" si="91"/>
        <v/>
      </c>
      <c r="BR36" s="8"/>
      <c r="BT36" s="81" t="str">
        <f>Kategorie!B36</f>
        <v xml:space="preserve">naczynia jednorazowe </v>
      </c>
      <c r="BU36" s="82">
        <v>0</v>
      </c>
      <c r="BV36" s="8">
        <v>0</v>
      </c>
      <c r="BW36" s="8">
        <f t="shared" si="92"/>
        <v>0</v>
      </c>
      <c r="BX36" s="80" t="str">
        <f t="shared" si="93"/>
        <v/>
      </c>
      <c r="BY36" s="8"/>
      <c r="BZ36" s="24"/>
      <c r="CA36" s="7" t="str">
        <f>Kategorie!B36</f>
        <v xml:space="preserve">naczynia jednorazowe </v>
      </c>
      <c r="CB36" s="82">
        <v>0</v>
      </c>
      <c r="CC36" s="8">
        <v>0</v>
      </c>
      <c r="CD36" s="8">
        <f t="shared" si="94"/>
        <v>0</v>
      </c>
      <c r="CE36" s="80" t="str">
        <f t="shared" si="95"/>
        <v/>
      </c>
      <c r="CF36" s="8"/>
    </row>
    <row r="37" spans="2:84" s="71" customFormat="1" outlineLevel="1">
      <c r="B37" s="7" t="str">
        <f>Kategorie!B37</f>
        <v xml:space="preserve">naczynia wielorazowe </v>
      </c>
      <c r="C37" s="79">
        <v>0</v>
      </c>
      <c r="D37" s="8">
        <v>0</v>
      </c>
      <c r="E37" s="8">
        <f t="shared" si="72"/>
        <v>0</v>
      </c>
      <c r="F37" s="80" t="str">
        <f t="shared" si="73"/>
        <v/>
      </c>
      <c r="G37" s="8"/>
      <c r="I37" s="122" t="str">
        <f>Kategorie!B37</f>
        <v xml:space="preserve">naczynia wielorazowe </v>
      </c>
      <c r="J37" s="79">
        <v>0</v>
      </c>
      <c r="K37" s="8">
        <v>0</v>
      </c>
      <c r="L37" s="8">
        <f t="shared" si="74"/>
        <v>0</v>
      </c>
      <c r="M37" s="80" t="str">
        <f t="shared" si="75"/>
        <v/>
      </c>
      <c r="N37" s="8"/>
      <c r="P37" s="81" t="str">
        <f>Kategorie!B37</f>
        <v xml:space="preserve">naczynia wielorazowe </v>
      </c>
      <c r="Q37" s="79">
        <v>0</v>
      </c>
      <c r="R37" s="8">
        <v>0</v>
      </c>
      <c r="S37" s="8">
        <f t="shared" si="76"/>
        <v>0</v>
      </c>
      <c r="T37" s="80" t="str">
        <f t="shared" si="77"/>
        <v/>
      </c>
      <c r="U37" s="8"/>
      <c r="V37" s="24"/>
      <c r="W37" s="7" t="str">
        <f>Kategorie!B37</f>
        <v xml:space="preserve">naczynia wielorazowe </v>
      </c>
      <c r="X37" s="79">
        <v>0</v>
      </c>
      <c r="Y37" s="8">
        <v>0</v>
      </c>
      <c r="Z37" s="8">
        <f t="shared" si="78"/>
        <v>0</v>
      </c>
      <c r="AA37" s="80" t="str">
        <f t="shared" si="79"/>
        <v/>
      </c>
      <c r="AB37" s="8"/>
      <c r="AC37" s="24"/>
      <c r="AD37" s="81" t="str">
        <f>Kategorie!B37</f>
        <v xml:space="preserve">naczynia wielorazowe </v>
      </c>
      <c r="AE37" s="82">
        <v>0</v>
      </c>
      <c r="AF37" s="8">
        <v>0</v>
      </c>
      <c r="AG37" s="8">
        <f t="shared" si="80"/>
        <v>0</v>
      </c>
      <c r="AH37" s="80" t="str">
        <f t="shared" si="81"/>
        <v/>
      </c>
      <c r="AI37" s="8"/>
      <c r="AK37" s="81" t="str">
        <f>Kategorie!B37</f>
        <v xml:space="preserve">naczynia wielorazowe </v>
      </c>
      <c r="AL37" s="82">
        <v>0</v>
      </c>
      <c r="AM37" s="8">
        <v>0</v>
      </c>
      <c r="AN37" s="8">
        <f t="shared" si="82"/>
        <v>0</v>
      </c>
      <c r="AO37" s="80" t="str">
        <f t="shared" si="83"/>
        <v/>
      </c>
      <c r="AP37" s="8"/>
      <c r="AQ37" s="24"/>
      <c r="AR37" s="7" t="str">
        <f>Kategorie!B37</f>
        <v xml:space="preserve">naczynia wielorazowe </v>
      </c>
      <c r="AS37" s="82">
        <v>0</v>
      </c>
      <c r="AT37" s="8">
        <v>0</v>
      </c>
      <c r="AU37" s="8">
        <f t="shared" si="84"/>
        <v>0</v>
      </c>
      <c r="AV37" s="80" t="str">
        <f t="shared" si="85"/>
        <v/>
      </c>
      <c r="AW37" s="8"/>
      <c r="AY37" s="81" t="str">
        <f>Kategorie!B37</f>
        <v xml:space="preserve">naczynia wielorazowe </v>
      </c>
      <c r="AZ37" s="82">
        <v>0</v>
      </c>
      <c r="BA37" s="8">
        <v>0</v>
      </c>
      <c r="BB37" s="8">
        <f t="shared" si="86"/>
        <v>0</v>
      </c>
      <c r="BC37" s="80" t="str">
        <f t="shared" si="87"/>
        <v/>
      </c>
      <c r="BD37" s="8"/>
      <c r="BF37" s="81" t="str">
        <f>Kategorie!B37</f>
        <v xml:space="preserve">naczynia wielorazowe </v>
      </c>
      <c r="BG37" s="82">
        <v>0</v>
      </c>
      <c r="BH37" s="8">
        <v>0</v>
      </c>
      <c r="BI37" s="8">
        <f t="shared" si="88"/>
        <v>0</v>
      </c>
      <c r="BJ37" s="80" t="str">
        <f t="shared" si="89"/>
        <v/>
      </c>
      <c r="BK37" s="8"/>
      <c r="BL37" s="24"/>
      <c r="BM37" s="7" t="str">
        <f>Kategorie!B37</f>
        <v xml:space="preserve">naczynia wielorazowe </v>
      </c>
      <c r="BN37" s="82">
        <v>0</v>
      </c>
      <c r="BO37" s="8">
        <v>0</v>
      </c>
      <c r="BP37" s="8">
        <f t="shared" si="90"/>
        <v>0</v>
      </c>
      <c r="BQ37" s="80" t="str">
        <f t="shared" si="91"/>
        <v/>
      </c>
      <c r="BR37" s="8"/>
      <c r="BT37" s="81" t="str">
        <f>Kategorie!B37</f>
        <v xml:space="preserve">naczynia wielorazowe </v>
      </c>
      <c r="BU37" s="82">
        <v>0</v>
      </c>
      <c r="BV37" s="8">
        <v>0</v>
      </c>
      <c r="BW37" s="8">
        <f t="shared" si="92"/>
        <v>0</v>
      </c>
      <c r="BX37" s="80" t="str">
        <f t="shared" si="93"/>
        <v/>
      </c>
      <c r="BY37" s="8"/>
      <c r="BZ37" s="24"/>
      <c r="CA37" s="7" t="str">
        <f>Kategorie!B37</f>
        <v xml:space="preserve">naczynia wielorazowe </v>
      </c>
      <c r="CB37" s="82">
        <v>0</v>
      </c>
      <c r="CC37" s="8">
        <v>0</v>
      </c>
      <c r="CD37" s="8">
        <f t="shared" si="94"/>
        <v>0</v>
      </c>
      <c r="CE37" s="80" t="str">
        <f t="shared" si="95"/>
        <v/>
      </c>
      <c r="CF37" s="8"/>
    </row>
    <row r="38" spans="2:84" s="71" customFormat="1" outlineLevel="1">
      <c r="B38" s="7" t="str">
        <f>Kategorie!B38</f>
        <v xml:space="preserve">dekoracja witryny </v>
      </c>
      <c r="C38" s="79">
        <v>0</v>
      </c>
      <c r="D38" s="8">
        <v>0</v>
      </c>
      <c r="E38" s="8">
        <f t="shared" si="72"/>
        <v>0</v>
      </c>
      <c r="F38" s="80" t="str">
        <f t="shared" si="73"/>
        <v/>
      </c>
      <c r="G38" s="8"/>
      <c r="I38" s="122" t="str">
        <f>Kategorie!B38</f>
        <v xml:space="preserve">dekoracja witryny </v>
      </c>
      <c r="J38" s="79">
        <v>0</v>
      </c>
      <c r="K38" s="8">
        <v>0</v>
      </c>
      <c r="L38" s="8">
        <f t="shared" si="74"/>
        <v>0</v>
      </c>
      <c r="M38" s="80" t="str">
        <f t="shared" si="75"/>
        <v/>
      </c>
      <c r="N38" s="8"/>
      <c r="P38" s="81" t="str">
        <f>Kategorie!B38</f>
        <v xml:space="preserve">dekoracja witryny </v>
      </c>
      <c r="Q38" s="79">
        <v>0</v>
      </c>
      <c r="R38" s="8">
        <v>0</v>
      </c>
      <c r="S38" s="8">
        <f t="shared" si="76"/>
        <v>0</v>
      </c>
      <c r="T38" s="80" t="str">
        <f t="shared" si="77"/>
        <v/>
      </c>
      <c r="U38" s="8"/>
      <c r="V38" s="24"/>
      <c r="W38" s="7" t="str">
        <f>Kategorie!B38</f>
        <v xml:space="preserve">dekoracja witryny </v>
      </c>
      <c r="X38" s="79">
        <v>0</v>
      </c>
      <c r="Y38" s="8">
        <v>0</v>
      </c>
      <c r="Z38" s="8">
        <f t="shared" si="78"/>
        <v>0</v>
      </c>
      <c r="AA38" s="80" t="str">
        <f t="shared" si="79"/>
        <v/>
      </c>
      <c r="AB38" s="8"/>
      <c r="AC38" s="24"/>
      <c r="AD38" s="81" t="str">
        <f>Kategorie!B38</f>
        <v xml:space="preserve">dekoracja witryny </v>
      </c>
      <c r="AE38" s="82">
        <v>0</v>
      </c>
      <c r="AF38" s="8">
        <v>0</v>
      </c>
      <c r="AG38" s="8">
        <f t="shared" si="80"/>
        <v>0</v>
      </c>
      <c r="AH38" s="80" t="str">
        <f t="shared" si="81"/>
        <v/>
      </c>
      <c r="AI38" s="8"/>
      <c r="AK38" s="81" t="str">
        <f>Kategorie!B38</f>
        <v xml:space="preserve">dekoracja witryny </v>
      </c>
      <c r="AL38" s="82">
        <v>0</v>
      </c>
      <c r="AM38" s="8">
        <v>0</v>
      </c>
      <c r="AN38" s="8">
        <f t="shared" si="82"/>
        <v>0</v>
      </c>
      <c r="AO38" s="80" t="str">
        <f t="shared" si="83"/>
        <v/>
      </c>
      <c r="AP38" s="8"/>
      <c r="AQ38" s="24"/>
      <c r="AR38" s="7" t="str">
        <f>Kategorie!B38</f>
        <v xml:space="preserve">dekoracja witryny </v>
      </c>
      <c r="AS38" s="82">
        <v>0</v>
      </c>
      <c r="AT38" s="8">
        <v>0</v>
      </c>
      <c r="AU38" s="8">
        <f t="shared" si="84"/>
        <v>0</v>
      </c>
      <c r="AV38" s="80" t="str">
        <f t="shared" si="85"/>
        <v/>
      </c>
      <c r="AW38" s="8"/>
      <c r="AY38" s="81" t="str">
        <f>Kategorie!B38</f>
        <v xml:space="preserve">dekoracja witryny </v>
      </c>
      <c r="AZ38" s="82">
        <v>0</v>
      </c>
      <c r="BA38" s="8">
        <v>0</v>
      </c>
      <c r="BB38" s="8">
        <f t="shared" si="86"/>
        <v>0</v>
      </c>
      <c r="BC38" s="80" t="str">
        <f t="shared" si="87"/>
        <v/>
      </c>
      <c r="BD38" s="8"/>
      <c r="BF38" s="81" t="str">
        <f>Kategorie!B38</f>
        <v xml:space="preserve">dekoracja witryny </v>
      </c>
      <c r="BG38" s="82">
        <v>0</v>
      </c>
      <c r="BH38" s="8">
        <v>0</v>
      </c>
      <c r="BI38" s="8">
        <f t="shared" si="88"/>
        <v>0</v>
      </c>
      <c r="BJ38" s="80" t="str">
        <f t="shared" si="89"/>
        <v/>
      </c>
      <c r="BK38" s="8"/>
      <c r="BL38" s="24"/>
      <c r="BM38" s="7" t="str">
        <f>Kategorie!B38</f>
        <v xml:space="preserve">dekoracja witryny </v>
      </c>
      <c r="BN38" s="82">
        <v>0</v>
      </c>
      <c r="BO38" s="8">
        <v>0</v>
      </c>
      <c r="BP38" s="8">
        <f t="shared" si="90"/>
        <v>0</v>
      </c>
      <c r="BQ38" s="80" t="str">
        <f t="shared" si="91"/>
        <v/>
      </c>
      <c r="BR38" s="8"/>
      <c r="BT38" s="81" t="str">
        <f>Kategorie!B38</f>
        <v xml:space="preserve">dekoracja witryny </v>
      </c>
      <c r="BU38" s="82">
        <v>0</v>
      </c>
      <c r="BV38" s="8">
        <v>0</v>
      </c>
      <c r="BW38" s="8">
        <f t="shared" si="92"/>
        <v>0</v>
      </c>
      <c r="BX38" s="80" t="str">
        <f t="shared" si="93"/>
        <v/>
      </c>
      <c r="BY38" s="8"/>
      <c r="BZ38" s="24"/>
      <c r="CA38" s="7" t="str">
        <f>Kategorie!B38</f>
        <v xml:space="preserve">dekoracja witryny </v>
      </c>
      <c r="CB38" s="82">
        <v>0</v>
      </c>
      <c r="CC38" s="8">
        <v>0</v>
      </c>
      <c r="CD38" s="8">
        <f t="shared" si="94"/>
        <v>0</v>
      </c>
      <c r="CE38" s="80" t="str">
        <f t="shared" si="95"/>
        <v/>
      </c>
      <c r="CF38" s="8"/>
    </row>
    <row r="39" spans="2:84" s="71" customFormat="1" ht="15" customHeight="1" outlineLevel="1">
      <c r="B39" s="7" t="str">
        <f>Kategorie!B39</f>
        <v>dekoracje w gabinecie (np. obrazy, wazony)</v>
      </c>
      <c r="C39" s="79">
        <v>0</v>
      </c>
      <c r="D39" s="8">
        <v>0</v>
      </c>
      <c r="E39" s="8">
        <f t="shared" ref="E39:E40" si="96">C39-D39</f>
        <v>0</v>
      </c>
      <c r="F39" s="83" t="str">
        <f t="shared" ref="F39:F40" si="97">IFERROR(D39/C39,"")</f>
        <v/>
      </c>
      <c r="G39" s="17"/>
      <c r="I39" s="122" t="str">
        <f>Kategorie!B39</f>
        <v>dekoracje w gabinecie (np. obrazy, wazony)</v>
      </c>
      <c r="J39" s="79">
        <v>0</v>
      </c>
      <c r="K39" s="8">
        <v>0</v>
      </c>
      <c r="L39" s="8">
        <f t="shared" si="74"/>
        <v>0</v>
      </c>
      <c r="M39" s="83" t="str">
        <f t="shared" si="75"/>
        <v/>
      </c>
      <c r="N39" s="17"/>
      <c r="P39" s="81" t="str">
        <f>Kategorie!B39</f>
        <v>dekoracje w gabinecie (np. obrazy, wazony)</v>
      </c>
      <c r="Q39" s="79">
        <v>0</v>
      </c>
      <c r="R39" s="8">
        <v>0</v>
      </c>
      <c r="S39" s="8">
        <f t="shared" si="76"/>
        <v>0</v>
      </c>
      <c r="T39" s="83" t="str">
        <f t="shared" si="77"/>
        <v/>
      </c>
      <c r="U39" s="17"/>
      <c r="V39" s="25"/>
      <c r="W39" s="7" t="str">
        <f>Kategorie!B39</f>
        <v>dekoracje w gabinecie (np. obrazy, wazony)</v>
      </c>
      <c r="X39" s="79">
        <v>0</v>
      </c>
      <c r="Y39" s="8">
        <v>0</v>
      </c>
      <c r="Z39" s="8">
        <f t="shared" si="78"/>
        <v>0</v>
      </c>
      <c r="AA39" s="83" t="str">
        <f t="shared" si="79"/>
        <v/>
      </c>
      <c r="AB39" s="17"/>
      <c r="AC39" s="25"/>
      <c r="AD39" s="81" t="str">
        <f>Kategorie!B39</f>
        <v>dekoracje w gabinecie (np. obrazy, wazony)</v>
      </c>
      <c r="AE39" s="82">
        <v>0</v>
      </c>
      <c r="AF39" s="8">
        <v>0</v>
      </c>
      <c r="AG39" s="8">
        <f t="shared" si="80"/>
        <v>0</v>
      </c>
      <c r="AH39" s="83" t="str">
        <f t="shared" si="81"/>
        <v/>
      </c>
      <c r="AI39" s="17"/>
      <c r="AK39" s="81" t="str">
        <f>Kategorie!B39</f>
        <v>dekoracje w gabinecie (np. obrazy, wazony)</v>
      </c>
      <c r="AL39" s="82">
        <v>0</v>
      </c>
      <c r="AM39" s="8">
        <v>0</v>
      </c>
      <c r="AN39" s="8">
        <f t="shared" si="82"/>
        <v>0</v>
      </c>
      <c r="AO39" s="83" t="str">
        <f t="shared" si="83"/>
        <v/>
      </c>
      <c r="AP39" s="17"/>
      <c r="AQ39" s="25"/>
      <c r="AR39" s="7" t="str">
        <f>Kategorie!B39</f>
        <v>dekoracje w gabinecie (np. obrazy, wazony)</v>
      </c>
      <c r="AS39" s="82">
        <v>0</v>
      </c>
      <c r="AT39" s="8">
        <v>0</v>
      </c>
      <c r="AU39" s="8">
        <f t="shared" si="84"/>
        <v>0</v>
      </c>
      <c r="AV39" s="83" t="str">
        <f t="shared" si="85"/>
        <v/>
      </c>
      <c r="AW39" s="17"/>
      <c r="AY39" s="81" t="str">
        <f>Kategorie!B39</f>
        <v>dekoracje w gabinecie (np. obrazy, wazony)</v>
      </c>
      <c r="AZ39" s="82">
        <v>0</v>
      </c>
      <c r="BA39" s="8">
        <v>0</v>
      </c>
      <c r="BB39" s="8">
        <f t="shared" si="86"/>
        <v>0</v>
      </c>
      <c r="BC39" s="83" t="str">
        <f t="shared" si="87"/>
        <v/>
      </c>
      <c r="BD39" s="17"/>
      <c r="BF39" s="81" t="str">
        <f>Kategorie!B39</f>
        <v>dekoracje w gabinecie (np. obrazy, wazony)</v>
      </c>
      <c r="BG39" s="82">
        <v>0</v>
      </c>
      <c r="BH39" s="8">
        <v>0</v>
      </c>
      <c r="BI39" s="8">
        <f t="shared" si="88"/>
        <v>0</v>
      </c>
      <c r="BJ39" s="83" t="str">
        <f t="shared" si="89"/>
        <v/>
      </c>
      <c r="BK39" s="17"/>
      <c r="BL39" s="25"/>
      <c r="BM39" s="7" t="str">
        <f>Kategorie!B39</f>
        <v>dekoracje w gabinecie (np. obrazy, wazony)</v>
      </c>
      <c r="BN39" s="82">
        <v>0</v>
      </c>
      <c r="BO39" s="8">
        <v>0</v>
      </c>
      <c r="BP39" s="8">
        <f t="shared" si="90"/>
        <v>0</v>
      </c>
      <c r="BQ39" s="83" t="str">
        <f t="shared" si="91"/>
        <v/>
      </c>
      <c r="BR39" s="17"/>
      <c r="BT39" s="81" t="str">
        <f>Kategorie!B39</f>
        <v>dekoracje w gabinecie (np. obrazy, wazony)</v>
      </c>
      <c r="BU39" s="82">
        <v>0</v>
      </c>
      <c r="BV39" s="8">
        <v>0</v>
      </c>
      <c r="BW39" s="8">
        <f t="shared" si="92"/>
        <v>0</v>
      </c>
      <c r="BX39" s="83" t="str">
        <f t="shared" si="93"/>
        <v/>
      </c>
      <c r="BY39" s="17"/>
      <c r="BZ39" s="25"/>
      <c r="CA39" s="7" t="str">
        <f>Kategorie!B39</f>
        <v>dekoracje w gabinecie (np. obrazy, wazony)</v>
      </c>
      <c r="CB39" s="82">
        <v>0</v>
      </c>
      <c r="CC39" s="8">
        <v>0</v>
      </c>
      <c r="CD39" s="8">
        <f t="shared" si="94"/>
        <v>0</v>
      </c>
      <c r="CE39" s="83" t="str">
        <f t="shared" si="95"/>
        <v/>
      </c>
      <c r="CF39" s="17"/>
    </row>
    <row r="40" spans="2:84" s="71" customFormat="1" outlineLevel="1">
      <c r="B40" s="7" t="str">
        <f>Kategorie!B40</f>
        <v>inne</v>
      </c>
      <c r="C40" s="79">
        <v>0</v>
      </c>
      <c r="D40" s="8">
        <v>0</v>
      </c>
      <c r="E40" s="8">
        <f t="shared" si="96"/>
        <v>0</v>
      </c>
      <c r="F40" s="83" t="str">
        <f t="shared" si="97"/>
        <v/>
      </c>
      <c r="G40" s="17"/>
      <c r="I40" s="122" t="str">
        <f>Kategorie!B40</f>
        <v>inne</v>
      </c>
      <c r="J40" s="79">
        <v>0</v>
      </c>
      <c r="K40" s="8">
        <v>0</v>
      </c>
      <c r="L40" s="8">
        <f t="shared" si="74"/>
        <v>0</v>
      </c>
      <c r="M40" s="83" t="str">
        <f t="shared" si="75"/>
        <v/>
      </c>
      <c r="N40" s="17"/>
      <c r="P40" s="81" t="str">
        <f>Kategorie!B40</f>
        <v>inne</v>
      </c>
      <c r="Q40" s="79">
        <v>0</v>
      </c>
      <c r="R40" s="8">
        <v>0</v>
      </c>
      <c r="S40" s="8">
        <f t="shared" si="76"/>
        <v>0</v>
      </c>
      <c r="T40" s="83" t="str">
        <f t="shared" si="77"/>
        <v/>
      </c>
      <c r="U40" s="17"/>
      <c r="V40" s="25"/>
      <c r="W40" s="7" t="str">
        <f>Kategorie!B40</f>
        <v>inne</v>
      </c>
      <c r="X40" s="79">
        <v>0</v>
      </c>
      <c r="Y40" s="8">
        <v>0</v>
      </c>
      <c r="Z40" s="8">
        <f t="shared" si="78"/>
        <v>0</v>
      </c>
      <c r="AA40" s="83" t="str">
        <f t="shared" si="79"/>
        <v/>
      </c>
      <c r="AB40" s="17"/>
      <c r="AC40" s="25"/>
      <c r="AD40" s="81" t="str">
        <f>Kategorie!B40</f>
        <v>inne</v>
      </c>
      <c r="AE40" s="82">
        <v>0</v>
      </c>
      <c r="AF40" s="8">
        <v>0</v>
      </c>
      <c r="AG40" s="8">
        <f t="shared" si="80"/>
        <v>0</v>
      </c>
      <c r="AH40" s="83" t="str">
        <f t="shared" si="81"/>
        <v/>
      </c>
      <c r="AI40" s="17"/>
      <c r="AK40" s="81" t="str">
        <f>Kategorie!B40</f>
        <v>inne</v>
      </c>
      <c r="AL40" s="82">
        <v>0</v>
      </c>
      <c r="AM40" s="8">
        <v>0</v>
      </c>
      <c r="AN40" s="8">
        <f t="shared" si="82"/>
        <v>0</v>
      </c>
      <c r="AO40" s="83" t="str">
        <f t="shared" si="83"/>
        <v/>
      </c>
      <c r="AP40" s="17"/>
      <c r="AQ40" s="25"/>
      <c r="AR40" s="7" t="str">
        <f>Kategorie!B40</f>
        <v>inne</v>
      </c>
      <c r="AS40" s="82">
        <v>0</v>
      </c>
      <c r="AT40" s="8">
        <v>0</v>
      </c>
      <c r="AU40" s="8">
        <f t="shared" si="84"/>
        <v>0</v>
      </c>
      <c r="AV40" s="83" t="str">
        <f t="shared" si="85"/>
        <v/>
      </c>
      <c r="AW40" s="17"/>
      <c r="AY40" s="81" t="str">
        <f>Kategorie!B40</f>
        <v>inne</v>
      </c>
      <c r="AZ40" s="82">
        <v>0</v>
      </c>
      <c r="BA40" s="8">
        <v>0</v>
      </c>
      <c r="BB40" s="8">
        <f t="shared" si="86"/>
        <v>0</v>
      </c>
      <c r="BC40" s="83" t="str">
        <f t="shared" si="87"/>
        <v/>
      </c>
      <c r="BD40" s="17"/>
      <c r="BF40" s="81" t="str">
        <f>Kategorie!B40</f>
        <v>inne</v>
      </c>
      <c r="BG40" s="82">
        <v>0</v>
      </c>
      <c r="BH40" s="8">
        <v>0</v>
      </c>
      <c r="BI40" s="8">
        <f t="shared" si="88"/>
        <v>0</v>
      </c>
      <c r="BJ40" s="83" t="str">
        <f t="shared" si="89"/>
        <v/>
      </c>
      <c r="BK40" s="17"/>
      <c r="BL40" s="25"/>
      <c r="BM40" s="7" t="str">
        <f>Kategorie!B40</f>
        <v>inne</v>
      </c>
      <c r="BN40" s="82">
        <v>0</v>
      </c>
      <c r="BO40" s="8">
        <v>0</v>
      </c>
      <c r="BP40" s="8">
        <f t="shared" si="90"/>
        <v>0</v>
      </c>
      <c r="BQ40" s="83" t="str">
        <f t="shared" si="91"/>
        <v/>
      </c>
      <c r="BR40" s="17"/>
      <c r="BT40" s="81" t="str">
        <f>Kategorie!B40</f>
        <v>inne</v>
      </c>
      <c r="BU40" s="82">
        <v>0</v>
      </c>
      <c r="BV40" s="8">
        <v>0</v>
      </c>
      <c r="BW40" s="8">
        <f t="shared" si="92"/>
        <v>0</v>
      </c>
      <c r="BX40" s="83" t="str">
        <f t="shared" si="93"/>
        <v/>
      </c>
      <c r="BY40" s="17"/>
      <c r="BZ40" s="25"/>
      <c r="CA40" s="7" t="str">
        <f>Kategorie!B40</f>
        <v>inne</v>
      </c>
      <c r="CB40" s="82">
        <v>0</v>
      </c>
      <c r="CC40" s="8">
        <v>0</v>
      </c>
      <c r="CD40" s="8">
        <f t="shared" si="94"/>
        <v>0</v>
      </c>
      <c r="CE40" s="83" t="str">
        <f t="shared" si="95"/>
        <v/>
      </c>
      <c r="CF40" s="17"/>
    </row>
    <row r="41" spans="2:84" s="71" customFormat="1" outlineLevel="1">
      <c r="B41" s="18" t="s">
        <v>2</v>
      </c>
      <c r="C41" s="14"/>
      <c r="D41" s="14"/>
      <c r="E41" s="14"/>
      <c r="F41" s="14"/>
      <c r="G41" s="14"/>
      <c r="I41" s="121" t="s">
        <v>2</v>
      </c>
      <c r="J41" s="14"/>
      <c r="K41" s="14"/>
      <c r="L41" s="14"/>
      <c r="M41" s="14"/>
      <c r="N41" s="14"/>
      <c r="P41" s="14"/>
      <c r="Q41" s="14"/>
      <c r="R41" s="14"/>
      <c r="S41" s="14"/>
      <c r="T41" s="14"/>
      <c r="U41" s="14"/>
      <c r="W41" s="14"/>
      <c r="X41" s="14"/>
      <c r="Y41" s="14"/>
      <c r="Z41" s="14"/>
      <c r="AA41" s="14"/>
      <c r="AB41" s="14"/>
      <c r="AD41" s="14"/>
      <c r="AE41" s="14"/>
      <c r="AF41" s="14"/>
      <c r="AG41" s="14"/>
      <c r="AH41" s="14"/>
      <c r="AI41" s="14"/>
      <c r="AK41" s="14"/>
      <c r="AL41" s="14"/>
      <c r="AM41" s="14"/>
      <c r="AN41" s="14"/>
      <c r="AO41" s="14"/>
      <c r="AP41" s="14"/>
      <c r="AR41" s="14"/>
      <c r="AS41" s="14"/>
      <c r="AT41" s="14"/>
      <c r="AU41" s="14"/>
      <c r="AV41" s="14"/>
      <c r="AW41" s="14"/>
      <c r="AY41" s="14"/>
      <c r="AZ41" s="14"/>
      <c r="BA41" s="14"/>
      <c r="BB41" s="14"/>
      <c r="BC41" s="14"/>
      <c r="BD41" s="14"/>
      <c r="BF41" s="14"/>
      <c r="BG41" s="14"/>
      <c r="BH41" s="14"/>
      <c r="BI41" s="14"/>
      <c r="BJ41" s="14"/>
      <c r="BK41" s="14"/>
      <c r="BM41" s="14"/>
      <c r="BN41" s="14"/>
      <c r="BO41" s="14"/>
      <c r="BP41" s="14"/>
      <c r="BQ41" s="14"/>
      <c r="BR41" s="14"/>
      <c r="BT41" s="14"/>
      <c r="BU41" s="14"/>
      <c r="BV41" s="14"/>
      <c r="BW41" s="14"/>
      <c r="BX41" s="14"/>
      <c r="BY41" s="14"/>
      <c r="CA41" s="14"/>
      <c r="CB41" s="14"/>
      <c r="CC41" s="14"/>
      <c r="CD41" s="14"/>
      <c r="CE41" s="14"/>
      <c r="CF41" s="14"/>
    </row>
    <row r="42" spans="2:84" s="71" customFormat="1">
      <c r="B42" s="87" t="str">
        <f>Kategorie!B42</f>
        <v xml:space="preserve">Utrzymanie czystości </v>
      </c>
      <c r="C42" s="32">
        <f t="shared" ref="C42:D42" si="98">SUM(C43:C52)</f>
        <v>0</v>
      </c>
      <c r="D42" s="77">
        <f t="shared" si="98"/>
        <v>0</v>
      </c>
      <c r="E42" s="88">
        <f>C42-D42</f>
        <v>0</v>
      </c>
      <c r="F42" s="78" t="str">
        <f t="shared" ref="F42:F47" si="99">IFERROR(D42/C42,"")</f>
        <v/>
      </c>
      <c r="G42" s="88"/>
      <c r="I42" s="123" t="str">
        <f>Kategorie!B42</f>
        <v xml:space="preserve">Utrzymanie czystości </v>
      </c>
      <c r="J42" s="32">
        <f t="shared" ref="J42:K42" si="100">SUM(J43:J52)</f>
        <v>0</v>
      </c>
      <c r="K42" s="77">
        <f t="shared" si="100"/>
        <v>0</v>
      </c>
      <c r="L42" s="88">
        <f>J42-K42</f>
        <v>0</v>
      </c>
      <c r="M42" s="78" t="str">
        <f t="shared" ref="M42:M52" si="101">IFERROR(K42/J42,"")</f>
        <v/>
      </c>
      <c r="N42" s="88"/>
      <c r="P42" s="43" t="str">
        <f>Kategorie!B42</f>
        <v xml:space="preserve">Utrzymanie czystości </v>
      </c>
      <c r="Q42" s="32">
        <f t="shared" ref="Q42:R42" si="102">SUM(Q43:Q52)</f>
        <v>0</v>
      </c>
      <c r="R42" s="77">
        <f t="shared" si="102"/>
        <v>0</v>
      </c>
      <c r="S42" s="88">
        <f>Q42-R42</f>
        <v>0</v>
      </c>
      <c r="T42" s="78" t="str">
        <f t="shared" ref="T42:T52" si="103">IFERROR(R42/Q42,"")</f>
        <v/>
      </c>
      <c r="U42" s="88"/>
      <c r="V42" s="89"/>
      <c r="W42" s="43" t="str">
        <f>Kategorie!B42</f>
        <v xml:space="preserve">Utrzymanie czystości </v>
      </c>
      <c r="X42" s="32">
        <f t="shared" ref="X42:Y42" si="104">SUM(X43:X52)</f>
        <v>0</v>
      </c>
      <c r="Y42" s="77">
        <f t="shared" si="104"/>
        <v>0</v>
      </c>
      <c r="Z42" s="88">
        <f>X42-Y42</f>
        <v>0</v>
      </c>
      <c r="AA42" s="78" t="str">
        <f t="shared" ref="AA42:AA52" si="105">IFERROR(Y42/X42,"")</f>
        <v/>
      </c>
      <c r="AB42" s="88"/>
      <c r="AC42" s="89"/>
      <c r="AD42" s="43" t="str">
        <f>Kategorie!B42</f>
        <v xml:space="preserve">Utrzymanie czystości </v>
      </c>
      <c r="AE42" s="32">
        <f t="shared" ref="AE42:AF42" si="106">SUM(AE43:AE52)</f>
        <v>0</v>
      </c>
      <c r="AF42" s="77">
        <f t="shared" si="106"/>
        <v>0</v>
      </c>
      <c r="AG42" s="88">
        <f>AE42-AF42</f>
        <v>0</v>
      </c>
      <c r="AH42" s="78" t="str">
        <f t="shared" ref="AH42:AH52" si="107">IFERROR(AF42/AE42,"")</f>
        <v/>
      </c>
      <c r="AI42" s="88"/>
      <c r="AK42" s="43" t="str">
        <f>Kategorie!B42</f>
        <v xml:space="preserve">Utrzymanie czystości </v>
      </c>
      <c r="AL42" s="88">
        <f>SUM(Tabela83251043175[[#All],[Kolumna2]])</f>
        <v>0</v>
      </c>
      <c r="AM42" s="88">
        <f>SUM(Tabela83251043175[[#All],[Kolumna3]])</f>
        <v>0</v>
      </c>
      <c r="AN42" s="88">
        <f>AL42-AM42</f>
        <v>0</v>
      </c>
      <c r="AO42" s="78" t="str">
        <f t="shared" ref="AO42:AO52" si="108">IFERROR(AM42/AL42,"")</f>
        <v/>
      </c>
      <c r="AP42" s="88"/>
      <c r="AQ42" s="89"/>
      <c r="AR42" s="43" t="str">
        <f>Kategorie!B42</f>
        <v xml:space="preserve">Utrzymanie czystości </v>
      </c>
      <c r="AS42" s="32">
        <f t="shared" ref="AS42:AT42" si="109">SUM(AS43:AS52)</f>
        <v>0</v>
      </c>
      <c r="AT42" s="77">
        <f t="shared" si="109"/>
        <v>0</v>
      </c>
      <c r="AU42" s="88">
        <f>AS42-AT42</f>
        <v>0</v>
      </c>
      <c r="AV42" s="78" t="str">
        <f t="shared" ref="AV42:AV52" si="110">IFERROR(AT42/AS42,"")</f>
        <v/>
      </c>
      <c r="AW42" s="88"/>
      <c r="AY42" s="43" t="str">
        <f>Kategorie!B42</f>
        <v xml:space="preserve">Utrzymanie czystości </v>
      </c>
      <c r="AZ42" s="32">
        <f t="shared" ref="AZ42:BA42" si="111">SUM(AZ43:AZ52)</f>
        <v>0</v>
      </c>
      <c r="BA42" s="77">
        <f t="shared" si="111"/>
        <v>0</v>
      </c>
      <c r="BB42" s="88">
        <f>AZ42-BA42</f>
        <v>0</v>
      </c>
      <c r="BC42" s="78" t="str">
        <f t="shared" ref="BC42:BC52" si="112">IFERROR(BA42/AZ42,"")</f>
        <v/>
      </c>
      <c r="BD42" s="88"/>
      <c r="BF42" s="43" t="str">
        <f>Kategorie!B42</f>
        <v xml:space="preserve">Utrzymanie czystości </v>
      </c>
      <c r="BG42" s="32">
        <f t="shared" ref="BG42:BH42" si="113">SUM(BG43:BG52)</f>
        <v>0</v>
      </c>
      <c r="BH42" s="77">
        <f t="shared" si="113"/>
        <v>0</v>
      </c>
      <c r="BI42" s="88">
        <f>BG42-BH42</f>
        <v>0</v>
      </c>
      <c r="BJ42" s="78" t="str">
        <f t="shared" ref="BJ42:BJ52" si="114">IFERROR(BH42/BG42,"")</f>
        <v/>
      </c>
      <c r="BK42" s="88"/>
      <c r="BL42" s="89"/>
      <c r="BM42" s="43" t="str">
        <f>Kategorie!B42</f>
        <v xml:space="preserve">Utrzymanie czystości </v>
      </c>
      <c r="BN42" s="32">
        <f t="shared" ref="BN42:BO42" si="115">SUM(BN43:BN52)</f>
        <v>0</v>
      </c>
      <c r="BO42" s="77">
        <f t="shared" si="115"/>
        <v>0</v>
      </c>
      <c r="BP42" s="88">
        <f>BN42-BO42</f>
        <v>0</v>
      </c>
      <c r="BQ42" s="78" t="str">
        <f t="shared" ref="BQ42:BQ52" si="116">IFERROR(BO42/BN42,"")</f>
        <v/>
      </c>
      <c r="BR42" s="88"/>
      <c r="BT42" s="43" t="str">
        <f>Kategorie!B42</f>
        <v xml:space="preserve">Utrzymanie czystości </v>
      </c>
      <c r="BU42" s="32">
        <f t="shared" ref="BU42:BV42" si="117">SUM(BU43:BU52)</f>
        <v>0</v>
      </c>
      <c r="BV42" s="77">
        <f t="shared" si="117"/>
        <v>0</v>
      </c>
      <c r="BW42" s="88">
        <f>BU42-BV42</f>
        <v>0</v>
      </c>
      <c r="BX42" s="78" t="str">
        <f t="shared" ref="BX42:BX52" si="118">IFERROR(BV42/BU42,"")</f>
        <v/>
      </c>
      <c r="BY42" s="88"/>
      <c r="BZ42" s="89"/>
      <c r="CA42" s="43" t="str">
        <f>Kategorie!B42</f>
        <v xml:space="preserve">Utrzymanie czystości </v>
      </c>
      <c r="CB42" s="32">
        <f t="shared" ref="CB42:CC42" si="119">SUM(CB43:CB52)</f>
        <v>0</v>
      </c>
      <c r="CC42" s="77">
        <f t="shared" si="119"/>
        <v>0</v>
      </c>
      <c r="CD42" s="88">
        <f>CB42-CC42</f>
        <v>0</v>
      </c>
      <c r="CE42" s="78" t="str">
        <f t="shared" ref="CE42:CE52" si="120">IFERROR(CC42/CB42,"")</f>
        <v/>
      </c>
      <c r="CF42" s="88"/>
    </row>
    <row r="43" spans="2:84" s="71" customFormat="1" outlineLevel="1">
      <c r="B43" s="7" t="str">
        <f>Kategorie!B43</f>
        <v xml:space="preserve">środki do sprzątania </v>
      </c>
      <c r="C43" s="79">
        <v>0</v>
      </c>
      <c r="D43" s="8">
        <v>0</v>
      </c>
      <c r="E43" s="8">
        <f t="shared" ref="E43:E47" si="121">C43-D43</f>
        <v>0</v>
      </c>
      <c r="F43" s="80" t="str">
        <f t="shared" si="99"/>
        <v/>
      </c>
      <c r="G43" s="8"/>
      <c r="I43" s="122" t="str">
        <f>Kategorie!B43</f>
        <v xml:space="preserve">środki do sprzątania </v>
      </c>
      <c r="J43" s="79">
        <v>0</v>
      </c>
      <c r="K43" s="8">
        <v>0</v>
      </c>
      <c r="L43" s="8">
        <f t="shared" ref="L43:L52" si="122">J43-K43</f>
        <v>0</v>
      </c>
      <c r="M43" s="80" t="str">
        <f t="shared" si="101"/>
        <v/>
      </c>
      <c r="N43" s="8"/>
      <c r="P43" s="81" t="str">
        <f>Kategorie!B43</f>
        <v xml:space="preserve">środki do sprzątania </v>
      </c>
      <c r="Q43" s="79">
        <v>0</v>
      </c>
      <c r="R43" s="8">
        <v>0</v>
      </c>
      <c r="S43" s="8">
        <f t="shared" ref="S43:S52" si="123">Q43-R43</f>
        <v>0</v>
      </c>
      <c r="T43" s="80" t="str">
        <f t="shared" si="103"/>
        <v/>
      </c>
      <c r="U43" s="8"/>
      <c r="V43" s="24"/>
      <c r="W43" s="7" t="str">
        <f>Kategorie!B43</f>
        <v xml:space="preserve">środki do sprzątania </v>
      </c>
      <c r="X43" s="79">
        <v>0</v>
      </c>
      <c r="Y43" s="8">
        <v>0</v>
      </c>
      <c r="Z43" s="8">
        <f t="shared" ref="Z43:Z52" si="124">X43-Y43</f>
        <v>0</v>
      </c>
      <c r="AA43" s="80" t="str">
        <f t="shared" si="105"/>
        <v/>
      </c>
      <c r="AB43" s="8"/>
      <c r="AC43" s="24"/>
      <c r="AD43" s="81" t="str">
        <f>Kategorie!B43</f>
        <v xml:space="preserve">środki do sprzątania </v>
      </c>
      <c r="AE43" s="82">
        <v>0</v>
      </c>
      <c r="AF43" s="8">
        <v>0</v>
      </c>
      <c r="AG43" s="8">
        <f t="shared" ref="AG43:AG52" si="125">AE43-AF43</f>
        <v>0</v>
      </c>
      <c r="AH43" s="80" t="str">
        <f t="shared" si="107"/>
        <v/>
      </c>
      <c r="AI43" s="8"/>
      <c r="AK43" s="81" t="str">
        <f>Kategorie!B43</f>
        <v xml:space="preserve">środki do sprzątania </v>
      </c>
      <c r="AL43" s="82">
        <v>0</v>
      </c>
      <c r="AM43" s="8">
        <v>0</v>
      </c>
      <c r="AN43" s="8">
        <f t="shared" ref="AN43:AN52" si="126">AL43-AM43</f>
        <v>0</v>
      </c>
      <c r="AO43" s="80" t="str">
        <f t="shared" si="108"/>
        <v/>
      </c>
      <c r="AP43" s="8"/>
      <c r="AQ43" s="24"/>
      <c r="AR43" s="7" t="str">
        <f>Kategorie!B43</f>
        <v xml:space="preserve">środki do sprzątania </v>
      </c>
      <c r="AS43" s="82">
        <v>0</v>
      </c>
      <c r="AT43" s="8">
        <v>0</v>
      </c>
      <c r="AU43" s="8">
        <f t="shared" ref="AU43:AU52" si="127">AS43-AT43</f>
        <v>0</v>
      </c>
      <c r="AV43" s="80" t="str">
        <f t="shared" si="110"/>
        <v/>
      </c>
      <c r="AW43" s="8"/>
      <c r="AY43" s="81" t="str">
        <f>Kategorie!B43</f>
        <v xml:space="preserve">środki do sprzątania </v>
      </c>
      <c r="AZ43" s="82">
        <v>0</v>
      </c>
      <c r="BA43" s="8">
        <v>0</v>
      </c>
      <c r="BB43" s="8">
        <f t="shared" ref="BB43:BB52" si="128">AZ43-BA43</f>
        <v>0</v>
      </c>
      <c r="BC43" s="80" t="str">
        <f t="shared" si="112"/>
        <v/>
      </c>
      <c r="BD43" s="8"/>
      <c r="BF43" s="81" t="str">
        <f>Kategorie!B43</f>
        <v xml:space="preserve">środki do sprzątania </v>
      </c>
      <c r="BG43" s="82">
        <v>0</v>
      </c>
      <c r="BH43" s="8">
        <v>0</v>
      </c>
      <c r="BI43" s="8">
        <f t="shared" ref="BI43:BI52" si="129">BG43-BH43</f>
        <v>0</v>
      </c>
      <c r="BJ43" s="80" t="str">
        <f t="shared" si="114"/>
        <v/>
      </c>
      <c r="BK43" s="8"/>
      <c r="BL43" s="24"/>
      <c r="BM43" s="7" t="str">
        <f>Kategorie!B43</f>
        <v xml:space="preserve">środki do sprzątania </v>
      </c>
      <c r="BN43" s="82">
        <v>0</v>
      </c>
      <c r="BO43" s="8">
        <v>0</v>
      </c>
      <c r="BP43" s="8">
        <f t="shared" ref="BP43:BP52" si="130">BN43-BO43</f>
        <v>0</v>
      </c>
      <c r="BQ43" s="80" t="str">
        <f t="shared" si="116"/>
        <v/>
      </c>
      <c r="BR43" s="8"/>
      <c r="BT43" s="81" t="str">
        <f>Kategorie!B43</f>
        <v xml:space="preserve">środki do sprzątania </v>
      </c>
      <c r="BU43" s="82">
        <v>0</v>
      </c>
      <c r="BV43" s="8">
        <v>0</v>
      </c>
      <c r="BW43" s="8">
        <f t="shared" ref="BW43:BW52" si="131">BU43-BV43</f>
        <v>0</v>
      </c>
      <c r="BX43" s="80" t="str">
        <f t="shared" si="118"/>
        <v/>
      </c>
      <c r="BY43" s="8"/>
      <c r="BZ43" s="24"/>
      <c r="CA43" s="7" t="str">
        <f>Kategorie!B43</f>
        <v xml:space="preserve">środki do sprzątania </v>
      </c>
      <c r="CB43" s="82">
        <v>0</v>
      </c>
      <c r="CC43" s="8">
        <v>0</v>
      </c>
      <c r="CD43" s="8">
        <f t="shared" ref="CD43:CD52" si="132">CB43-CC43</f>
        <v>0</v>
      </c>
      <c r="CE43" s="80" t="str">
        <f t="shared" si="120"/>
        <v/>
      </c>
      <c r="CF43" s="8"/>
    </row>
    <row r="44" spans="2:84" s="71" customFormat="1" ht="15" customHeight="1" outlineLevel="1">
      <c r="B44" s="7" t="str">
        <f>Kategorie!B44</f>
        <v xml:space="preserve">akcesoria do sprzątania (np. mop, wiadro) </v>
      </c>
      <c r="C44" s="79">
        <v>0</v>
      </c>
      <c r="D44" s="8">
        <v>0</v>
      </c>
      <c r="E44" s="8">
        <f t="shared" si="121"/>
        <v>0</v>
      </c>
      <c r="F44" s="80" t="str">
        <f t="shared" si="99"/>
        <v/>
      </c>
      <c r="G44" s="8"/>
      <c r="I44" s="122" t="str">
        <f>Kategorie!B44</f>
        <v xml:space="preserve">akcesoria do sprzątania (np. mop, wiadro) </v>
      </c>
      <c r="J44" s="79">
        <v>0</v>
      </c>
      <c r="K44" s="8">
        <v>0</v>
      </c>
      <c r="L44" s="8">
        <f t="shared" si="122"/>
        <v>0</v>
      </c>
      <c r="M44" s="80" t="str">
        <f t="shared" si="101"/>
        <v/>
      </c>
      <c r="N44" s="8"/>
      <c r="P44" s="81" t="str">
        <f>Kategorie!B44</f>
        <v xml:space="preserve">akcesoria do sprzątania (np. mop, wiadro) </v>
      </c>
      <c r="Q44" s="79">
        <v>0</v>
      </c>
      <c r="R44" s="8">
        <v>0</v>
      </c>
      <c r="S44" s="8">
        <f t="shared" si="123"/>
        <v>0</v>
      </c>
      <c r="T44" s="80" t="str">
        <f t="shared" si="103"/>
        <v/>
      </c>
      <c r="U44" s="8"/>
      <c r="V44" s="24"/>
      <c r="W44" s="7" t="str">
        <f>Kategorie!B44</f>
        <v xml:space="preserve">akcesoria do sprzątania (np. mop, wiadro) </v>
      </c>
      <c r="X44" s="79">
        <v>0</v>
      </c>
      <c r="Y44" s="8">
        <v>0</v>
      </c>
      <c r="Z44" s="8">
        <f t="shared" si="124"/>
        <v>0</v>
      </c>
      <c r="AA44" s="80" t="str">
        <f t="shared" si="105"/>
        <v/>
      </c>
      <c r="AB44" s="8"/>
      <c r="AC44" s="24"/>
      <c r="AD44" s="81" t="str">
        <f>Kategorie!B44</f>
        <v xml:space="preserve">akcesoria do sprzątania (np. mop, wiadro) </v>
      </c>
      <c r="AE44" s="82">
        <v>0</v>
      </c>
      <c r="AF44" s="8">
        <v>0</v>
      </c>
      <c r="AG44" s="8">
        <f t="shared" si="125"/>
        <v>0</v>
      </c>
      <c r="AH44" s="80" t="str">
        <f t="shared" si="107"/>
        <v/>
      </c>
      <c r="AI44" s="8"/>
      <c r="AK44" s="81" t="str">
        <f>Kategorie!B44</f>
        <v xml:space="preserve">akcesoria do sprzątania (np. mop, wiadro) </v>
      </c>
      <c r="AL44" s="82">
        <v>0</v>
      </c>
      <c r="AM44" s="8">
        <v>0</v>
      </c>
      <c r="AN44" s="8">
        <f t="shared" si="126"/>
        <v>0</v>
      </c>
      <c r="AO44" s="80" t="str">
        <f t="shared" si="108"/>
        <v/>
      </c>
      <c r="AP44" s="8"/>
      <c r="AQ44" s="24"/>
      <c r="AR44" s="7" t="str">
        <f>Kategorie!B44</f>
        <v xml:space="preserve">akcesoria do sprzątania (np. mop, wiadro) </v>
      </c>
      <c r="AS44" s="82">
        <v>0</v>
      </c>
      <c r="AT44" s="8">
        <v>0</v>
      </c>
      <c r="AU44" s="8">
        <f t="shared" si="127"/>
        <v>0</v>
      </c>
      <c r="AV44" s="80" t="str">
        <f t="shared" si="110"/>
        <v/>
      </c>
      <c r="AW44" s="8"/>
      <c r="AY44" s="81" t="str">
        <f>Kategorie!B44</f>
        <v xml:space="preserve">akcesoria do sprzątania (np. mop, wiadro) </v>
      </c>
      <c r="AZ44" s="82">
        <v>0</v>
      </c>
      <c r="BA44" s="8">
        <v>0</v>
      </c>
      <c r="BB44" s="8">
        <f t="shared" si="128"/>
        <v>0</v>
      </c>
      <c r="BC44" s="80" t="str">
        <f t="shared" si="112"/>
        <v/>
      </c>
      <c r="BD44" s="8"/>
      <c r="BF44" s="81" t="str">
        <f>Kategorie!B44</f>
        <v xml:space="preserve">akcesoria do sprzątania (np. mop, wiadro) </v>
      </c>
      <c r="BG44" s="82">
        <v>0</v>
      </c>
      <c r="BH44" s="8">
        <v>0</v>
      </c>
      <c r="BI44" s="8">
        <f t="shared" si="129"/>
        <v>0</v>
      </c>
      <c r="BJ44" s="80" t="str">
        <f t="shared" si="114"/>
        <v/>
      </c>
      <c r="BK44" s="8"/>
      <c r="BL44" s="24"/>
      <c r="BM44" s="7" t="str">
        <f>Kategorie!B44</f>
        <v xml:space="preserve">akcesoria do sprzątania (np. mop, wiadro) </v>
      </c>
      <c r="BN44" s="82">
        <v>0</v>
      </c>
      <c r="BO44" s="8">
        <v>0</v>
      </c>
      <c r="BP44" s="8">
        <f t="shared" si="130"/>
        <v>0</v>
      </c>
      <c r="BQ44" s="80" t="str">
        <f t="shared" si="116"/>
        <v/>
      </c>
      <c r="BR44" s="8"/>
      <c r="BT44" s="81" t="str">
        <f>Kategorie!B44</f>
        <v xml:space="preserve">akcesoria do sprzątania (np. mop, wiadro) </v>
      </c>
      <c r="BU44" s="82">
        <v>0</v>
      </c>
      <c r="BV44" s="8">
        <v>0</v>
      </c>
      <c r="BW44" s="8">
        <f t="shared" si="131"/>
        <v>0</v>
      </c>
      <c r="BX44" s="80" t="str">
        <f t="shared" si="118"/>
        <v/>
      </c>
      <c r="BY44" s="8"/>
      <c r="BZ44" s="24"/>
      <c r="CA44" s="7" t="str">
        <f>Kategorie!B44</f>
        <v xml:space="preserve">akcesoria do sprzątania (np. mop, wiadro) </v>
      </c>
      <c r="CB44" s="82">
        <v>0</v>
      </c>
      <c r="CC44" s="8">
        <v>0</v>
      </c>
      <c r="CD44" s="8">
        <f t="shared" si="132"/>
        <v>0</v>
      </c>
      <c r="CE44" s="80" t="str">
        <f t="shared" si="120"/>
        <v/>
      </c>
      <c r="CF44" s="8"/>
    </row>
    <row r="45" spans="2:84" s="71" customFormat="1" outlineLevel="1">
      <c r="B45" s="7" t="str">
        <f>Kategorie!B45</f>
        <v xml:space="preserve">ręczniki jednorazowe </v>
      </c>
      <c r="C45" s="79">
        <v>0</v>
      </c>
      <c r="D45" s="8">
        <v>0</v>
      </c>
      <c r="E45" s="8">
        <f t="shared" si="121"/>
        <v>0</v>
      </c>
      <c r="F45" s="80" t="str">
        <f t="shared" si="99"/>
        <v/>
      </c>
      <c r="G45" s="8"/>
      <c r="I45" s="122" t="str">
        <f>Kategorie!B45</f>
        <v xml:space="preserve">ręczniki jednorazowe </v>
      </c>
      <c r="J45" s="79">
        <v>0</v>
      </c>
      <c r="K45" s="8">
        <v>0</v>
      </c>
      <c r="L45" s="8">
        <f t="shared" si="122"/>
        <v>0</v>
      </c>
      <c r="M45" s="80" t="str">
        <f t="shared" si="101"/>
        <v/>
      </c>
      <c r="N45" s="8"/>
      <c r="P45" s="81" t="str">
        <f>Kategorie!B45</f>
        <v xml:space="preserve">ręczniki jednorazowe </v>
      </c>
      <c r="Q45" s="79">
        <v>0</v>
      </c>
      <c r="R45" s="8">
        <v>0</v>
      </c>
      <c r="S45" s="8">
        <f t="shared" si="123"/>
        <v>0</v>
      </c>
      <c r="T45" s="80" t="str">
        <f t="shared" si="103"/>
        <v/>
      </c>
      <c r="U45" s="8"/>
      <c r="V45" s="24"/>
      <c r="W45" s="7" t="str">
        <f>Kategorie!B45</f>
        <v xml:space="preserve">ręczniki jednorazowe </v>
      </c>
      <c r="X45" s="79">
        <v>0</v>
      </c>
      <c r="Y45" s="8">
        <v>0</v>
      </c>
      <c r="Z45" s="8">
        <f t="shared" si="124"/>
        <v>0</v>
      </c>
      <c r="AA45" s="80" t="str">
        <f t="shared" si="105"/>
        <v/>
      </c>
      <c r="AB45" s="8"/>
      <c r="AC45" s="24"/>
      <c r="AD45" s="81" t="str">
        <f>Kategorie!B45</f>
        <v xml:space="preserve">ręczniki jednorazowe </v>
      </c>
      <c r="AE45" s="82">
        <v>0</v>
      </c>
      <c r="AF45" s="8">
        <v>0</v>
      </c>
      <c r="AG45" s="8">
        <f t="shared" si="125"/>
        <v>0</v>
      </c>
      <c r="AH45" s="80" t="str">
        <f t="shared" si="107"/>
        <v/>
      </c>
      <c r="AI45" s="8"/>
      <c r="AK45" s="81" t="str">
        <f>Kategorie!B45</f>
        <v xml:space="preserve">ręczniki jednorazowe </v>
      </c>
      <c r="AL45" s="82">
        <v>0</v>
      </c>
      <c r="AM45" s="8">
        <v>0</v>
      </c>
      <c r="AN45" s="8">
        <f t="shared" si="126"/>
        <v>0</v>
      </c>
      <c r="AO45" s="80" t="str">
        <f t="shared" si="108"/>
        <v/>
      </c>
      <c r="AP45" s="8"/>
      <c r="AQ45" s="24"/>
      <c r="AR45" s="7" t="str">
        <f>Kategorie!B45</f>
        <v xml:space="preserve">ręczniki jednorazowe </v>
      </c>
      <c r="AS45" s="82">
        <v>0</v>
      </c>
      <c r="AT45" s="8">
        <v>0</v>
      </c>
      <c r="AU45" s="8">
        <f t="shared" si="127"/>
        <v>0</v>
      </c>
      <c r="AV45" s="80" t="str">
        <f t="shared" si="110"/>
        <v/>
      </c>
      <c r="AW45" s="8"/>
      <c r="AY45" s="81" t="str">
        <f>Kategorie!B45</f>
        <v xml:space="preserve">ręczniki jednorazowe </v>
      </c>
      <c r="AZ45" s="82">
        <v>0</v>
      </c>
      <c r="BA45" s="8">
        <v>0</v>
      </c>
      <c r="BB45" s="8">
        <f t="shared" si="128"/>
        <v>0</v>
      </c>
      <c r="BC45" s="80" t="str">
        <f t="shared" si="112"/>
        <v/>
      </c>
      <c r="BD45" s="8"/>
      <c r="BF45" s="81" t="str">
        <f>Kategorie!B45</f>
        <v xml:space="preserve">ręczniki jednorazowe </v>
      </c>
      <c r="BG45" s="82">
        <v>0</v>
      </c>
      <c r="BH45" s="8">
        <v>0</v>
      </c>
      <c r="BI45" s="8">
        <f t="shared" si="129"/>
        <v>0</v>
      </c>
      <c r="BJ45" s="80" t="str">
        <f t="shared" si="114"/>
        <v/>
      </c>
      <c r="BK45" s="8"/>
      <c r="BL45" s="24"/>
      <c r="BM45" s="7" t="str">
        <f>Kategorie!B45</f>
        <v xml:space="preserve">ręczniki jednorazowe </v>
      </c>
      <c r="BN45" s="82">
        <v>0</v>
      </c>
      <c r="BO45" s="8">
        <v>0</v>
      </c>
      <c r="BP45" s="8">
        <f t="shared" si="130"/>
        <v>0</v>
      </c>
      <c r="BQ45" s="80" t="str">
        <f t="shared" si="116"/>
        <v/>
      </c>
      <c r="BR45" s="8"/>
      <c r="BT45" s="81" t="str">
        <f>Kategorie!B45</f>
        <v xml:space="preserve">ręczniki jednorazowe </v>
      </c>
      <c r="BU45" s="82">
        <v>0</v>
      </c>
      <c r="BV45" s="8">
        <v>0</v>
      </c>
      <c r="BW45" s="8">
        <f t="shared" si="131"/>
        <v>0</v>
      </c>
      <c r="BX45" s="80" t="str">
        <f t="shared" si="118"/>
        <v/>
      </c>
      <c r="BY45" s="8"/>
      <c r="BZ45" s="24"/>
      <c r="CA45" s="7" t="str">
        <f>Kategorie!B45</f>
        <v xml:space="preserve">ręczniki jednorazowe </v>
      </c>
      <c r="CB45" s="82">
        <v>0</v>
      </c>
      <c r="CC45" s="8">
        <v>0</v>
      </c>
      <c r="CD45" s="8">
        <f t="shared" si="132"/>
        <v>0</v>
      </c>
      <c r="CE45" s="80" t="str">
        <f t="shared" si="120"/>
        <v/>
      </c>
      <c r="CF45" s="8"/>
    </row>
    <row r="46" spans="2:84" s="71" customFormat="1" outlineLevel="1">
      <c r="B46" s="7" t="str">
        <f>Kategorie!B46</f>
        <v xml:space="preserve">papier toaletowy </v>
      </c>
      <c r="C46" s="79">
        <v>0</v>
      </c>
      <c r="D46" s="8">
        <v>0</v>
      </c>
      <c r="E46" s="8">
        <f t="shared" si="121"/>
        <v>0</v>
      </c>
      <c r="F46" s="80" t="str">
        <f t="shared" si="99"/>
        <v/>
      </c>
      <c r="G46" s="8"/>
      <c r="I46" s="122" t="str">
        <f>Kategorie!B46</f>
        <v xml:space="preserve">papier toaletowy </v>
      </c>
      <c r="J46" s="79">
        <v>0</v>
      </c>
      <c r="K46" s="8">
        <v>0</v>
      </c>
      <c r="L46" s="8">
        <f t="shared" si="122"/>
        <v>0</v>
      </c>
      <c r="M46" s="80" t="str">
        <f t="shared" si="101"/>
        <v/>
      </c>
      <c r="N46" s="8"/>
      <c r="P46" s="81" t="str">
        <f>Kategorie!B46</f>
        <v xml:space="preserve">papier toaletowy </v>
      </c>
      <c r="Q46" s="79">
        <v>0</v>
      </c>
      <c r="R46" s="8">
        <v>0</v>
      </c>
      <c r="S46" s="8">
        <f t="shared" si="123"/>
        <v>0</v>
      </c>
      <c r="T46" s="80" t="str">
        <f t="shared" si="103"/>
        <v/>
      </c>
      <c r="U46" s="8"/>
      <c r="V46" s="24"/>
      <c r="W46" s="7" t="str">
        <f>Kategorie!B46</f>
        <v xml:space="preserve">papier toaletowy </v>
      </c>
      <c r="X46" s="79">
        <v>0</v>
      </c>
      <c r="Y46" s="8">
        <v>0</v>
      </c>
      <c r="Z46" s="8">
        <f t="shared" si="124"/>
        <v>0</v>
      </c>
      <c r="AA46" s="80" t="str">
        <f t="shared" si="105"/>
        <v/>
      </c>
      <c r="AB46" s="8"/>
      <c r="AC46" s="24"/>
      <c r="AD46" s="81" t="str">
        <f>Kategorie!B46</f>
        <v xml:space="preserve">papier toaletowy </v>
      </c>
      <c r="AE46" s="82">
        <v>0</v>
      </c>
      <c r="AF46" s="8">
        <v>0</v>
      </c>
      <c r="AG46" s="8">
        <f t="shared" si="125"/>
        <v>0</v>
      </c>
      <c r="AH46" s="80" t="str">
        <f t="shared" si="107"/>
        <v/>
      </c>
      <c r="AI46" s="8"/>
      <c r="AK46" s="81" t="str">
        <f>Kategorie!B46</f>
        <v xml:space="preserve">papier toaletowy </v>
      </c>
      <c r="AL46" s="82">
        <v>0</v>
      </c>
      <c r="AM46" s="8">
        <v>0</v>
      </c>
      <c r="AN46" s="8">
        <f t="shared" si="126"/>
        <v>0</v>
      </c>
      <c r="AO46" s="80" t="str">
        <f t="shared" si="108"/>
        <v/>
      </c>
      <c r="AP46" s="8"/>
      <c r="AQ46" s="24"/>
      <c r="AR46" s="7" t="str">
        <f>Kategorie!B46</f>
        <v xml:space="preserve">papier toaletowy </v>
      </c>
      <c r="AS46" s="82">
        <v>0</v>
      </c>
      <c r="AT46" s="8">
        <v>0</v>
      </c>
      <c r="AU46" s="8">
        <f t="shared" si="127"/>
        <v>0</v>
      </c>
      <c r="AV46" s="80" t="str">
        <f t="shared" si="110"/>
        <v/>
      </c>
      <c r="AW46" s="8"/>
      <c r="AY46" s="81" t="str">
        <f>Kategorie!B46</f>
        <v xml:space="preserve">papier toaletowy </v>
      </c>
      <c r="AZ46" s="82">
        <v>0</v>
      </c>
      <c r="BA46" s="8">
        <v>0</v>
      </c>
      <c r="BB46" s="8">
        <f t="shared" si="128"/>
        <v>0</v>
      </c>
      <c r="BC46" s="80" t="str">
        <f t="shared" si="112"/>
        <v/>
      </c>
      <c r="BD46" s="8"/>
      <c r="BF46" s="81" t="str">
        <f>Kategorie!B46</f>
        <v xml:space="preserve">papier toaletowy </v>
      </c>
      <c r="BG46" s="82">
        <v>0</v>
      </c>
      <c r="BH46" s="8">
        <v>0</v>
      </c>
      <c r="BI46" s="8">
        <f t="shared" si="129"/>
        <v>0</v>
      </c>
      <c r="BJ46" s="80" t="str">
        <f t="shared" si="114"/>
        <v/>
      </c>
      <c r="BK46" s="8"/>
      <c r="BL46" s="24"/>
      <c r="BM46" s="7" t="str">
        <f>Kategorie!B46</f>
        <v xml:space="preserve">papier toaletowy </v>
      </c>
      <c r="BN46" s="82">
        <v>0</v>
      </c>
      <c r="BO46" s="8">
        <v>0</v>
      </c>
      <c r="BP46" s="8">
        <f t="shared" si="130"/>
        <v>0</v>
      </c>
      <c r="BQ46" s="80" t="str">
        <f t="shared" si="116"/>
        <v/>
      </c>
      <c r="BR46" s="8"/>
      <c r="BT46" s="81" t="str">
        <f>Kategorie!B46</f>
        <v xml:space="preserve">papier toaletowy </v>
      </c>
      <c r="BU46" s="82">
        <v>0</v>
      </c>
      <c r="BV46" s="8">
        <v>0</v>
      </c>
      <c r="BW46" s="8">
        <f t="shared" si="131"/>
        <v>0</v>
      </c>
      <c r="BX46" s="80" t="str">
        <f t="shared" si="118"/>
        <v/>
      </c>
      <c r="BY46" s="8"/>
      <c r="BZ46" s="24"/>
      <c r="CA46" s="7" t="str">
        <f>Kategorie!B46</f>
        <v xml:space="preserve">papier toaletowy </v>
      </c>
      <c r="CB46" s="82">
        <v>0</v>
      </c>
      <c r="CC46" s="8">
        <v>0</v>
      </c>
      <c r="CD46" s="8">
        <f t="shared" si="132"/>
        <v>0</v>
      </c>
      <c r="CE46" s="80" t="str">
        <f t="shared" si="120"/>
        <v/>
      </c>
      <c r="CF46" s="8"/>
    </row>
    <row r="47" spans="2:84" s="71" customFormat="1" outlineLevel="1">
      <c r="B47" s="7" t="str">
        <f>Kategorie!B47</f>
        <v xml:space="preserve">mydło w płynie </v>
      </c>
      <c r="C47" s="79">
        <v>0</v>
      </c>
      <c r="D47" s="8">
        <v>0</v>
      </c>
      <c r="E47" s="8">
        <f t="shared" si="121"/>
        <v>0</v>
      </c>
      <c r="F47" s="80" t="str">
        <f t="shared" si="99"/>
        <v/>
      </c>
      <c r="G47" s="8"/>
      <c r="I47" s="122" t="str">
        <f>Kategorie!B47</f>
        <v xml:space="preserve">mydło w płynie </v>
      </c>
      <c r="J47" s="79">
        <v>0</v>
      </c>
      <c r="K47" s="8">
        <v>0</v>
      </c>
      <c r="L47" s="8">
        <f t="shared" si="122"/>
        <v>0</v>
      </c>
      <c r="M47" s="80" t="str">
        <f t="shared" si="101"/>
        <v/>
      </c>
      <c r="N47" s="8"/>
      <c r="P47" s="81" t="str">
        <f>Kategorie!B47</f>
        <v xml:space="preserve">mydło w płynie </v>
      </c>
      <c r="Q47" s="79">
        <v>0</v>
      </c>
      <c r="R47" s="8">
        <v>0</v>
      </c>
      <c r="S47" s="8">
        <f t="shared" si="123"/>
        <v>0</v>
      </c>
      <c r="T47" s="80" t="str">
        <f t="shared" si="103"/>
        <v/>
      </c>
      <c r="U47" s="8"/>
      <c r="V47" s="24"/>
      <c r="W47" s="7" t="str">
        <f>Kategorie!B47</f>
        <v xml:space="preserve">mydło w płynie </v>
      </c>
      <c r="X47" s="79">
        <v>0</v>
      </c>
      <c r="Y47" s="8">
        <v>0</v>
      </c>
      <c r="Z47" s="8">
        <f t="shared" si="124"/>
        <v>0</v>
      </c>
      <c r="AA47" s="80" t="str">
        <f t="shared" si="105"/>
        <v/>
      </c>
      <c r="AB47" s="8"/>
      <c r="AC47" s="24"/>
      <c r="AD47" s="81" t="str">
        <f>Kategorie!B47</f>
        <v xml:space="preserve">mydło w płynie </v>
      </c>
      <c r="AE47" s="82">
        <v>0</v>
      </c>
      <c r="AF47" s="8">
        <v>0</v>
      </c>
      <c r="AG47" s="8">
        <f t="shared" si="125"/>
        <v>0</v>
      </c>
      <c r="AH47" s="80" t="str">
        <f t="shared" si="107"/>
        <v/>
      </c>
      <c r="AI47" s="8"/>
      <c r="AK47" s="81" t="str">
        <f>Kategorie!B47</f>
        <v xml:space="preserve">mydło w płynie </v>
      </c>
      <c r="AL47" s="82">
        <v>0</v>
      </c>
      <c r="AM47" s="8">
        <v>0</v>
      </c>
      <c r="AN47" s="8">
        <f t="shared" si="126"/>
        <v>0</v>
      </c>
      <c r="AO47" s="80" t="str">
        <f t="shared" si="108"/>
        <v/>
      </c>
      <c r="AP47" s="8"/>
      <c r="AQ47" s="24"/>
      <c r="AR47" s="7" t="str">
        <f>Kategorie!B47</f>
        <v xml:space="preserve">mydło w płynie </v>
      </c>
      <c r="AS47" s="82">
        <v>0</v>
      </c>
      <c r="AT47" s="8">
        <v>0</v>
      </c>
      <c r="AU47" s="8">
        <f t="shared" si="127"/>
        <v>0</v>
      </c>
      <c r="AV47" s="80" t="str">
        <f t="shared" si="110"/>
        <v/>
      </c>
      <c r="AW47" s="8"/>
      <c r="AY47" s="81" t="str">
        <f>Kategorie!B47</f>
        <v xml:space="preserve">mydło w płynie </v>
      </c>
      <c r="AZ47" s="82">
        <v>0</v>
      </c>
      <c r="BA47" s="8">
        <v>0</v>
      </c>
      <c r="BB47" s="8">
        <f t="shared" si="128"/>
        <v>0</v>
      </c>
      <c r="BC47" s="80" t="str">
        <f t="shared" si="112"/>
        <v/>
      </c>
      <c r="BD47" s="8"/>
      <c r="BF47" s="81" t="str">
        <f>Kategorie!B47</f>
        <v xml:space="preserve">mydło w płynie </v>
      </c>
      <c r="BG47" s="82">
        <v>0</v>
      </c>
      <c r="BH47" s="8">
        <v>0</v>
      </c>
      <c r="BI47" s="8">
        <f t="shared" si="129"/>
        <v>0</v>
      </c>
      <c r="BJ47" s="80" t="str">
        <f t="shared" si="114"/>
        <v/>
      </c>
      <c r="BK47" s="8"/>
      <c r="BL47" s="24"/>
      <c r="BM47" s="7" t="str">
        <f>Kategorie!B47</f>
        <v xml:space="preserve">mydło w płynie </v>
      </c>
      <c r="BN47" s="82">
        <v>0</v>
      </c>
      <c r="BO47" s="8">
        <v>0</v>
      </c>
      <c r="BP47" s="8">
        <f t="shared" si="130"/>
        <v>0</v>
      </c>
      <c r="BQ47" s="80" t="str">
        <f t="shared" si="116"/>
        <v/>
      </c>
      <c r="BR47" s="8"/>
      <c r="BT47" s="81" t="str">
        <f>Kategorie!B47</f>
        <v xml:space="preserve">mydło w płynie </v>
      </c>
      <c r="BU47" s="82">
        <v>0</v>
      </c>
      <c r="BV47" s="8">
        <v>0</v>
      </c>
      <c r="BW47" s="8">
        <f t="shared" si="131"/>
        <v>0</v>
      </c>
      <c r="BX47" s="80" t="str">
        <f t="shared" si="118"/>
        <v/>
      </c>
      <c r="BY47" s="8"/>
      <c r="BZ47" s="24"/>
      <c r="CA47" s="7" t="str">
        <f>Kategorie!B47</f>
        <v xml:space="preserve">mydło w płynie </v>
      </c>
      <c r="CB47" s="82">
        <v>0</v>
      </c>
      <c r="CC47" s="8">
        <v>0</v>
      </c>
      <c r="CD47" s="8">
        <f t="shared" si="132"/>
        <v>0</v>
      </c>
      <c r="CE47" s="80" t="str">
        <f t="shared" si="120"/>
        <v/>
      </c>
      <c r="CF47" s="8"/>
    </row>
    <row r="48" spans="2:84" s="71" customFormat="1" outlineLevel="1">
      <c r="B48" s="7" t="str">
        <f>Kategorie!B48</f>
        <v>środki do prania</v>
      </c>
      <c r="C48" s="79">
        <v>0</v>
      </c>
      <c r="D48" s="8">
        <v>0</v>
      </c>
      <c r="E48" s="8">
        <f t="shared" ref="E48:E52" si="133">C48-D48</f>
        <v>0</v>
      </c>
      <c r="F48" s="83" t="str">
        <f t="shared" ref="F48:F52" si="134">IFERROR(D48/C48,"")</f>
        <v/>
      </c>
      <c r="G48" s="17"/>
      <c r="I48" s="122" t="str">
        <f>Kategorie!B48</f>
        <v>środki do prania</v>
      </c>
      <c r="J48" s="79">
        <v>0</v>
      </c>
      <c r="K48" s="8">
        <v>0</v>
      </c>
      <c r="L48" s="8">
        <f t="shared" si="122"/>
        <v>0</v>
      </c>
      <c r="M48" s="83" t="str">
        <f t="shared" si="101"/>
        <v/>
      </c>
      <c r="N48" s="17"/>
      <c r="P48" s="81" t="str">
        <f>Kategorie!B48</f>
        <v>środki do prania</v>
      </c>
      <c r="Q48" s="79">
        <v>0</v>
      </c>
      <c r="R48" s="8">
        <v>0</v>
      </c>
      <c r="S48" s="8">
        <f t="shared" si="123"/>
        <v>0</v>
      </c>
      <c r="T48" s="83" t="str">
        <f t="shared" si="103"/>
        <v/>
      </c>
      <c r="U48" s="17"/>
      <c r="V48" s="25"/>
      <c r="W48" s="7" t="str">
        <f>Kategorie!B48</f>
        <v>środki do prania</v>
      </c>
      <c r="X48" s="79">
        <v>0</v>
      </c>
      <c r="Y48" s="8">
        <v>0</v>
      </c>
      <c r="Z48" s="8">
        <f t="shared" si="124"/>
        <v>0</v>
      </c>
      <c r="AA48" s="83" t="str">
        <f t="shared" si="105"/>
        <v/>
      </c>
      <c r="AB48" s="17"/>
      <c r="AC48" s="25"/>
      <c r="AD48" s="81" t="str">
        <f>Kategorie!B48</f>
        <v>środki do prania</v>
      </c>
      <c r="AE48" s="82">
        <v>0</v>
      </c>
      <c r="AF48" s="8">
        <v>0</v>
      </c>
      <c r="AG48" s="8">
        <f t="shared" si="125"/>
        <v>0</v>
      </c>
      <c r="AH48" s="83" t="str">
        <f t="shared" si="107"/>
        <v/>
      </c>
      <c r="AI48" s="17"/>
      <c r="AK48" s="81" t="str">
        <f>Kategorie!B48</f>
        <v>środki do prania</v>
      </c>
      <c r="AL48" s="82">
        <v>0</v>
      </c>
      <c r="AM48" s="8">
        <v>0</v>
      </c>
      <c r="AN48" s="8">
        <f t="shared" si="126"/>
        <v>0</v>
      </c>
      <c r="AO48" s="83" t="str">
        <f t="shared" si="108"/>
        <v/>
      </c>
      <c r="AP48" s="17"/>
      <c r="AQ48" s="25"/>
      <c r="AR48" s="7" t="str">
        <f>Kategorie!B48</f>
        <v>środki do prania</v>
      </c>
      <c r="AS48" s="82">
        <v>0</v>
      </c>
      <c r="AT48" s="8">
        <v>0</v>
      </c>
      <c r="AU48" s="8">
        <f t="shared" si="127"/>
        <v>0</v>
      </c>
      <c r="AV48" s="83" t="str">
        <f t="shared" si="110"/>
        <v/>
      </c>
      <c r="AW48" s="17"/>
      <c r="AY48" s="81" t="str">
        <f>Kategorie!B48</f>
        <v>środki do prania</v>
      </c>
      <c r="AZ48" s="82">
        <v>0</v>
      </c>
      <c r="BA48" s="8">
        <v>0</v>
      </c>
      <c r="BB48" s="8">
        <f t="shared" si="128"/>
        <v>0</v>
      </c>
      <c r="BC48" s="83" t="str">
        <f t="shared" si="112"/>
        <v/>
      </c>
      <c r="BD48" s="17"/>
      <c r="BF48" s="81" t="str">
        <f>Kategorie!B48</f>
        <v>środki do prania</v>
      </c>
      <c r="BG48" s="82">
        <v>0</v>
      </c>
      <c r="BH48" s="8">
        <v>0</v>
      </c>
      <c r="BI48" s="8">
        <f t="shared" si="129"/>
        <v>0</v>
      </c>
      <c r="BJ48" s="83" t="str">
        <f t="shared" si="114"/>
        <v/>
      </c>
      <c r="BK48" s="17"/>
      <c r="BL48" s="25"/>
      <c r="BM48" s="7" t="str">
        <f>Kategorie!B48</f>
        <v>środki do prania</v>
      </c>
      <c r="BN48" s="82">
        <v>0</v>
      </c>
      <c r="BO48" s="8">
        <v>0</v>
      </c>
      <c r="BP48" s="8">
        <f t="shared" si="130"/>
        <v>0</v>
      </c>
      <c r="BQ48" s="83" t="str">
        <f t="shared" si="116"/>
        <v/>
      </c>
      <c r="BR48" s="17"/>
      <c r="BT48" s="81" t="str">
        <f>Kategorie!B48</f>
        <v>środki do prania</v>
      </c>
      <c r="BU48" s="82">
        <v>0</v>
      </c>
      <c r="BV48" s="8">
        <v>0</v>
      </c>
      <c r="BW48" s="8">
        <f t="shared" si="131"/>
        <v>0</v>
      </c>
      <c r="BX48" s="83" t="str">
        <f t="shared" si="118"/>
        <v/>
      </c>
      <c r="BY48" s="17"/>
      <c r="BZ48" s="25"/>
      <c r="CA48" s="7" t="str">
        <f>Kategorie!B48</f>
        <v>środki do prania</v>
      </c>
      <c r="CB48" s="82">
        <v>0</v>
      </c>
      <c r="CC48" s="8">
        <v>0</v>
      </c>
      <c r="CD48" s="8">
        <f t="shared" si="132"/>
        <v>0</v>
      </c>
      <c r="CE48" s="83" t="str">
        <f t="shared" si="120"/>
        <v/>
      </c>
      <c r="CF48" s="17"/>
    </row>
    <row r="49" spans="2:84" s="71" customFormat="1" ht="15" customHeight="1" outlineLevel="1">
      <c r="B49" s="7" t="str">
        <f>Kategorie!B49</f>
        <v>opłata za pralnię (jeśli korzystasz z usług pralni)</v>
      </c>
      <c r="C49" s="79">
        <v>0</v>
      </c>
      <c r="D49" s="8">
        <v>0</v>
      </c>
      <c r="E49" s="8">
        <f t="shared" si="133"/>
        <v>0</v>
      </c>
      <c r="F49" s="83" t="str">
        <f t="shared" si="134"/>
        <v/>
      </c>
      <c r="G49" s="17"/>
      <c r="I49" s="122" t="str">
        <f>Kategorie!B49</f>
        <v>opłata za pralnię (jeśli korzystasz z usług pralni)</v>
      </c>
      <c r="J49" s="79">
        <v>0</v>
      </c>
      <c r="K49" s="8">
        <v>0</v>
      </c>
      <c r="L49" s="8">
        <f t="shared" si="122"/>
        <v>0</v>
      </c>
      <c r="M49" s="83" t="str">
        <f t="shared" si="101"/>
        <v/>
      </c>
      <c r="N49" s="17"/>
      <c r="P49" s="81" t="str">
        <f>Kategorie!B49</f>
        <v>opłata za pralnię (jeśli korzystasz z usług pralni)</v>
      </c>
      <c r="Q49" s="79">
        <v>0</v>
      </c>
      <c r="R49" s="8">
        <v>0</v>
      </c>
      <c r="S49" s="8">
        <f t="shared" si="123"/>
        <v>0</v>
      </c>
      <c r="T49" s="83" t="str">
        <f t="shared" si="103"/>
        <v/>
      </c>
      <c r="U49" s="17"/>
      <c r="V49" s="25"/>
      <c r="W49" s="7" t="str">
        <f>Kategorie!B49</f>
        <v>opłata za pralnię (jeśli korzystasz z usług pralni)</v>
      </c>
      <c r="X49" s="79">
        <v>0</v>
      </c>
      <c r="Y49" s="8">
        <v>0</v>
      </c>
      <c r="Z49" s="8">
        <f t="shared" si="124"/>
        <v>0</v>
      </c>
      <c r="AA49" s="83" t="str">
        <f t="shared" si="105"/>
        <v/>
      </c>
      <c r="AB49" s="17"/>
      <c r="AC49" s="25"/>
      <c r="AD49" s="81" t="str">
        <f>Kategorie!B49</f>
        <v>opłata za pralnię (jeśli korzystasz z usług pralni)</v>
      </c>
      <c r="AE49" s="82">
        <v>0</v>
      </c>
      <c r="AF49" s="8">
        <v>0</v>
      </c>
      <c r="AG49" s="8">
        <f t="shared" si="125"/>
        <v>0</v>
      </c>
      <c r="AH49" s="83" t="str">
        <f t="shared" si="107"/>
        <v/>
      </c>
      <c r="AI49" s="17"/>
      <c r="AK49" s="81" t="str">
        <f>Kategorie!B49</f>
        <v>opłata za pralnię (jeśli korzystasz z usług pralni)</v>
      </c>
      <c r="AL49" s="82">
        <v>0</v>
      </c>
      <c r="AM49" s="8">
        <v>0</v>
      </c>
      <c r="AN49" s="8">
        <f t="shared" si="126"/>
        <v>0</v>
      </c>
      <c r="AO49" s="83" t="str">
        <f t="shared" si="108"/>
        <v/>
      </c>
      <c r="AP49" s="17"/>
      <c r="AQ49" s="25"/>
      <c r="AR49" s="7" t="str">
        <f>Kategorie!B49</f>
        <v>opłata za pralnię (jeśli korzystasz z usług pralni)</v>
      </c>
      <c r="AS49" s="82">
        <v>0</v>
      </c>
      <c r="AT49" s="8">
        <v>0</v>
      </c>
      <c r="AU49" s="8">
        <f t="shared" si="127"/>
        <v>0</v>
      </c>
      <c r="AV49" s="83" t="str">
        <f t="shared" si="110"/>
        <v/>
      </c>
      <c r="AW49" s="17"/>
      <c r="AY49" s="81" t="str">
        <f>Kategorie!B49</f>
        <v>opłata za pralnię (jeśli korzystasz z usług pralni)</v>
      </c>
      <c r="AZ49" s="82">
        <v>0</v>
      </c>
      <c r="BA49" s="8">
        <v>0</v>
      </c>
      <c r="BB49" s="8">
        <f t="shared" si="128"/>
        <v>0</v>
      </c>
      <c r="BC49" s="83" t="str">
        <f t="shared" si="112"/>
        <v/>
      </c>
      <c r="BD49" s="17"/>
      <c r="BF49" s="81" t="str">
        <f>Kategorie!B49</f>
        <v>opłata za pralnię (jeśli korzystasz z usług pralni)</v>
      </c>
      <c r="BG49" s="82">
        <v>0</v>
      </c>
      <c r="BH49" s="8">
        <v>0</v>
      </c>
      <c r="BI49" s="8">
        <f t="shared" si="129"/>
        <v>0</v>
      </c>
      <c r="BJ49" s="83" t="str">
        <f t="shared" si="114"/>
        <v/>
      </c>
      <c r="BK49" s="17"/>
      <c r="BL49" s="25"/>
      <c r="BM49" s="7" t="str">
        <f>Kategorie!B49</f>
        <v>opłata za pralnię (jeśli korzystasz z usług pralni)</v>
      </c>
      <c r="BN49" s="82">
        <v>0</v>
      </c>
      <c r="BO49" s="8">
        <v>0</v>
      </c>
      <c r="BP49" s="8">
        <f t="shared" si="130"/>
        <v>0</v>
      </c>
      <c r="BQ49" s="83" t="str">
        <f t="shared" si="116"/>
        <v/>
      </c>
      <c r="BR49" s="17"/>
      <c r="BT49" s="81" t="str">
        <f>Kategorie!B49</f>
        <v>opłata za pralnię (jeśli korzystasz z usług pralni)</v>
      </c>
      <c r="BU49" s="82">
        <v>0</v>
      </c>
      <c r="BV49" s="8">
        <v>0</v>
      </c>
      <c r="BW49" s="8">
        <f t="shared" si="131"/>
        <v>0</v>
      </c>
      <c r="BX49" s="83" t="str">
        <f t="shared" si="118"/>
        <v/>
      </c>
      <c r="BY49" s="17"/>
      <c r="BZ49" s="25"/>
      <c r="CA49" s="7" t="str">
        <f>Kategorie!B49</f>
        <v>opłata za pralnię (jeśli korzystasz z usług pralni)</v>
      </c>
      <c r="CB49" s="82">
        <v>0</v>
      </c>
      <c r="CC49" s="8">
        <v>0</v>
      </c>
      <c r="CD49" s="8">
        <f t="shared" si="132"/>
        <v>0</v>
      </c>
      <c r="CE49" s="83" t="str">
        <f t="shared" si="120"/>
        <v/>
      </c>
      <c r="CF49" s="17"/>
    </row>
    <row r="50" spans="2:84" s="71" customFormat="1" outlineLevel="1">
      <c r="B50" s="7" t="str">
        <f>Kategorie!B50</f>
        <v>inne</v>
      </c>
      <c r="C50" s="79">
        <v>0</v>
      </c>
      <c r="D50" s="8">
        <v>0</v>
      </c>
      <c r="E50" s="8">
        <f t="shared" si="133"/>
        <v>0</v>
      </c>
      <c r="F50" s="83" t="str">
        <f t="shared" si="134"/>
        <v/>
      </c>
      <c r="G50" s="17"/>
      <c r="I50" s="122" t="str">
        <f>Kategorie!B50</f>
        <v>inne</v>
      </c>
      <c r="J50" s="79">
        <v>0</v>
      </c>
      <c r="K50" s="8">
        <v>0</v>
      </c>
      <c r="L50" s="8">
        <f t="shared" si="122"/>
        <v>0</v>
      </c>
      <c r="M50" s="83" t="str">
        <f t="shared" si="101"/>
        <v/>
      </c>
      <c r="N50" s="17"/>
      <c r="P50" s="81" t="str">
        <f>Kategorie!B50</f>
        <v>inne</v>
      </c>
      <c r="Q50" s="79">
        <v>0</v>
      </c>
      <c r="R50" s="8">
        <v>0</v>
      </c>
      <c r="S50" s="8">
        <f t="shared" si="123"/>
        <v>0</v>
      </c>
      <c r="T50" s="83" t="str">
        <f t="shared" si="103"/>
        <v/>
      </c>
      <c r="U50" s="17"/>
      <c r="V50" s="25"/>
      <c r="W50" s="7" t="str">
        <f>Kategorie!B50</f>
        <v>inne</v>
      </c>
      <c r="X50" s="79">
        <v>0</v>
      </c>
      <c r="Y50" s="8">
        <v>0</v>
      </c>
      <c r="Z50" s="8">
        <f t="shared" si="124"/>
        <v>0</v>
      </c>
      <c r="AA50" s="83" t="str">
        <f t="shared" si="105"/>
        <v/>
      </c>
      <c r="AB50" s="17"/>
      <c r="AC50" s="25"/>
      <c r="AD50" s="81" t="str">
        <f>Kategorie!B50</f>
        <v>inne</v>
      </c>
      <c r="AE50" s="82">
        <v>0</v>
      </c>
      <c r="AF50" s="8">
        <v>0</v>
      </c>
      <c r="AG50" s="8">
        <f t="shared" si="125"/>
        <v>0</v>
      </c>
      <c r="AH50" s="83" t="str">
        <f t="shared" si="107"/>
        <v/>
      </c>
      <c r="AI50" s="17"/>
      <c r="AK50" s="81" t="str">
        <f>Kategorie!B50</f>
        <v>inne</v>
      </c>
      <c r="AL50" s="82">
        <v>0</v>
      </c>
      <c r="AM50" s="8">
        <v>0</v>
      </c>
      <c r="AN50" s="8">
        <f t="shared" si="126"/>
        <v>0</v>
      </c>
      <c r="AO50" s="83" t="str">
        <f t="shared" si="108"/>
        <v/>
      </c>
      <c r="AP50" s="17"/>
      <c r="AQ50" s="25"/>
      <c r="AR50" s="7" t="str">
        <f>Kategorie!B50</f>
        <v>inne</v>
      </c>
      <c r="AS50" s="82">
        <v>0</v>
      </c>
      <c r="AT50" s="8">
        <v>0</v>
      </c>
      <c r="AU50" s="8">
        <f t="shared" si="127"/>
        <v>0</v>
      </c>
      <c r="AV50" s="83" t="str">
        <f t="shared" si="110"/>
        <v/>
      </c>
      <c r="AW50" s="17"/>
      <c r="AY50" s="81" t="str">
        <f>Kategorie!B50</f>
        <v>inne</v>
      </c>
      <c r="AZ50" s="82">
        <v>0</v>
      </c>
      <c r="BA50" s="8">
        <v>0</v>
      </c>
      <c r="BB50" s="8">
        <f t="shared" si="128"/>
        <v>0</v>
      </c>
      <c r="BC50" s="83" t="str">
        <f t="shared" si="112"/>
        <v/>
      </c>
      <c r="BD50" s="17"/>
      <c r="BF50" s="81" t="str">
        <f>Kategorie!B50</f>
        <v>inne</v>
      </c>
      <c r="BG50" s="82">
        <v>0</v>
      </c>
      <c r="BH50" s="8">
        <v>0</v>
      </c>
      <c r="BI50" s="8">
        <f t="shared" si="129"/>
        <v>0</v>
      </c>
      <c r="BJ50" s="83" t="str">
        <f t="shared" si="114"/>
        <v/>
      </c>
      <c r="BK50" s="17"/>
      <c r="BL50" s="25"/>
      <c r="BM50" s="7" t="str">
        <f>Kategorie!B50</f>
        <v>inne</v>
      </c>
      <c r="BN50" s="82">
        <v>0</v>
      </c>
      <c r="BO50" s="8">
        <v>0</v>
      </c>
      <c r="BP50" s="8">
        <f t="shared" si="130"/>
        <v>0</v>
      </c>
      <c r="BQ50" s="83" t="str">
        <f t="shared" si="116"/>
        <v/>
      </c>
      <c r="BR50" s="17"/>
      <c r="BT50" s="81" t="str">
        <f>Kategorie!B50</f>
        <v>inne</v>
      </c>
      <c r="BU50" s="82">
        <v>0</v>
      </c>
      <c r="BV50" s="8">
        <v>0</v>
      </c>
      <c r="BW50" s="8">
        <f t="shared" si="131"/>
        <v>0</v>
      </c>
      <c r="BX50" s="83" t="str">
        <f t="shared" si="118"/>
        <v/>
      </c>
      <c r="BY50" s="17"/>
      <c r="BZ50" s="25"/>
      <c r="CA50" s="7" t="str">
        <f>Kategorie!B50</f>
        <v>inne</v>
      </c>
      <c r="CB50" s="82">
        <v>0</v>
      </c>
      <c r="CC50" s="8">
        <v>0</v>
      </c>
      <c r="CD50" s="8">
        <f t="shared" si="132"/>
        <v>0</v>
      </c>
      <c r="CE50" s="83" t="str">
        <f t="shared" si="120"/>
        <v/>
      </c>
      <c r="CF50" s="17"/>
    </row>
    <row r="51" spans="2:84" s="71" customFormat="1" outlineLevel="1">
      <c r="B51" s="7" t="str">
        <f>Kategorie!B51</f>
        <v>.</v>
      </c>
      <c r="C51" s="79">
        <v>0</v>
      </c>
      <c r="D51" s="8">
        <v>0</v>
      </c>
      <c r="E51" s="8">
        <f t="shared" si="133"/>
        <v>0</v>
      </c>
      <c r="F51" s="83" t="str">
        <f t="shared" si="134"/>
        <v/>
      </c>
      <c r="G51" s="17"/>
      <c r="I51" s="122" t="str">
        <f>Kategorie!B51</f>
        <v>.</v>
      </c>
      <c r="J51" s="79">
        <v>0</v>
      </c>
      <c r="K51" s="8">
        <v>0</v>
      </c>
      <c r="L51" s="8">
        <f t="shared" si="122"/>
        <v>0</v>
      </c>
      <c r="M51" s="83" t="str">
        <f t="shared" si="101"/>
        <v/>
      </c>
      <c r="N51" s="17"/>
      <c r="P51" s="81" t="str">
        <f>Kategorie!B51</f>
        <v>.</v>
      </c>
      <c r="Q51" s="79">
        <v>0</v>
      </c>
      <c r="R51" s="8">
        <v>0</v>
      </c>
      <c r="S51" s="8">
        <f t="shared" si="123"/>
        <v>0</v>
      </c>
      <c r="T51" s="83" t="str">
        <f t="shared" si="103"/>
        <v/>
      </c>
      <c r="U51" s="17"/>
      <c r="V51" s="25"/>
      <c r="W51" s="7" t="str">
        <f>Kategorie!B51</f>
        <v>.</v>
      </c>
      <c r="X51" s="79">
        <v>0</v>
      </c>
      <c r="Y51" s="8">
        <v>0</v>
      </c>
      <c r="Z51" s="8">
        <f t="shared" si="124"/>
        <v>0</v>
      </c>
      <c r="AA51" s="83" t="str">
        <f t="shared" si="105"/>
        <v/>
      </c>
      <c r="AB51" s="17"/>
      <c r="AC51" s="25"/>
      <c r="AD51" s="81" t="str">
        <f>Kategorie!B51</f>
        <v>.</v>
      </c>
      <c r="AE51" s="82">
        <v>0</v>
      </c>
      <c r="AF51" s="8">
        <v>0</v>
      </c>
      <c r="AG51" s="8">
        <f t="shared" si="125"/>
        <v>0</v>
      </c>
      <c r="AH51" s="83" t="str">
        <f t="shared" si="107"/>
        <v/>
      </c>
      <c r="AI51" s="17"/>
      <c r="AK51" s="81" t="str">
        <f>Kategorie!B51</f>
        <v>.</v>
      </c>
      <c r="AL51" s="82">
        <v>0</v>
      </c>
      <c r="AM51" s="8">
        <v>0</v>
      </c>
      <c r="AN51" s="8">
        <f t="shared" si="126"/>
        <v>0</v>
      </c>
      <c r="AO51" s="83" t="str">
        <f t="shared" si="108"/>
        <v/>
      </c>
      <c r="AP51" s="17"/>
      <c r="AQ51" s="25"/>
      <c r="AR51" s="7" t="str">
        <f>Kategorie!B51</f>
        <v>.</v>
      </c>
      <c r="AS51" s="82">
        <v>0</v>
      </c>
      <c r="AT51" s="8">
        <v>0</v>
      </c>
      <c r="AU51" s="8">
        <f t="shared" si="127"/>
        <v>0</v>
      </c>
      <c r="AV51" s="83" t="str">
        <f t="shared" si="110"/>
        <v/>
      </c>
      <c r="AW51" s="17"/>
      <c r="AY51" s="81" t="str">
        <f>Kategorie!B51</f>
        <v>.</v>
      </c>
      <c r="AZ51" s="82">
        <v>0</v>
      </c>
      <c r="BA51" s="8">
        <v>0</v>
      </c>
      <c r="BB51" s="8">
        <f t="shared" si="128"/>
        <v>0</v>
      </c>
      <c r="BC51" s="83" t="str">
        <f t="shared" si="112"/>
        <v/>
      </c>
      <c r="BD51" s="17"/>
      <c r="BF51" s="81" t="str">
        <f>Kategorie!B51</f>
        <v>.</v>
      </c>
      <c r="BG51" s="82">
        <v>0</v>
      </c>
      <c r="BH51" s="8">
        <v>0</v>
      </c>
      <c r="BI51" s="8">
        <f t="shared" si="129"/>
        <v>0</v>
      </c>
      <c r="BJ51" s="83" t="str">
        <f t="shared" si="114"/>
        <v/>
      </c>
      <c r="BK51" s="17"/>
      <c r="BL51" s="25"/>
      <c r="BM51" s="7" t="str">
        <f>Kategorie!B51</f>
        <v>.</v>
      </c>
      <c r="BN51" s="82">
        <v>0</v>
      </c>
      <c r="BO51" s="8">
        <v>0</v>
      </c>
      <c r="BP51" s="8">
        <f t="shared" si="130"/>
        <v>0</v>
      </c>
      <c r="BQ51" s="83" t="str">
        <f t="shared" si="116"/>
        <v/>
      </c>
      <c r="BR51" s="17"/>
      <c r="BT51" s="81" t="str">
        <f>Kategorie!B51</f>
        <v>.</v>
      </c>
      <c r="BU51" s="82">
        <v>0</v>
      </c>
      <c r="BV51" s="8">
        <v>0</v>
      </c>
      <c r="BW51" s="8">
        <f t="shared" si="131"/>
        <v>0</v>
      </c>
      <c r="BX51" s="83" t="str">
        <f t="shared" si="118"/>
        <v/>
      </c>
      <c r="BY51" s="17"/>
      <c r="BZ51" s="25"/>
      <c r="CA51" s="7" t="str">
        <f>Kategorie!B51</f>
        <v>.</v>
      </c>
      <c r="CB51" s="82">
        <v>0</v>
      </c>
      <c r="CC51" s="8">
        <v>0</v>
      </c>
      <c r="CD51" s="8">
        <f t="shared" si="132"/>
        <v>0</v>
      </c>
      <c r="CE51" s="83" t="str">
        <f t="shared" si="120"/>
        <v/>
      </c>
      <c r="CF51" s="17"/>
    </row>
    <row r="52" spans="2:84" s="71" customFormat="1" outlineLevel="1">
      <c r="B52" s="7" t="str">
        <f>Kategorie!B52</f>
        <v>.</v>
      </c>
      <c r="C52" s="79">
        <v>0</v>
      </c>
      <c r="D52" s="8">
        <v>0</v>
      </c>
      <c r="E52" s="8">
        <f t="shared" si="133"/>
        <v>0</v>
      </c>
      <c r="F52" s="83" t="str">
        <f t="shared" si="134"/>
        <v/>
      </c>
      <c r="G52" s="17"/>
      <c r="I52" s="122" t="str">
        <f>Kategorie!B52</f>
        <v>.</v>
      </c>
      <c r="J52" s="79">
        <v>0</v>
      </c>
      <c r="K52" s="8">
        <v>0</v>
      </c>
      <c r="L52" s="8">
        <f t="shared" si="122"/>
        <v>0</v>
      </c>
      <c r="M52" s="83" t="str">
        <f t="shared" si="101"/>
        <v/>
      </c>
      <c r="N52" s="17"/>
      <c r="P52" s="81" t="str">
        <f>Kategorie!B52</f>
        <v>.</v>
      </c>
      <c r="Q52" s="79">
        <v>0</v>
      </c>
      <c r="R52" s="8">
        <v>0</v>
      </c>
      <c r="S52" s="8">
        <f t="shared" si="123"/>
        <v>0</v>
      </c>
      <c r="T52" s="83" t="str">
        <f t="shared" si="103"/>
        <v/>
      </c>
      <c r="U52" s="17"/>
      <c r="V52" s="25"/>
      <c r="W52" s="7" t="str">
        <f>Kategorie!B52</f>
        <v>.</v>
      </c>
      <c r="X52" s="79">
        <v>0</v>
      </c>
      <c r="Y52" s="8">
        <v>0</v>
      </c>
      <c r="Z52" s="8">
        <f t="shared" si="124"/>
        <v>0</v>
      </c>
      <c r="AA52" s="83" t="str">
        <f t="shared" si="105"/>
        <v/>
      </c>
      <c r="AB52" s="17"/>
      <c r="AC52" s="25"/>
      <c r="AD52" s="81" t="str">
        <f>Kategorie!B52</f>
        <v>.</v>
      </c>
      <c r="AE52" s="82">
        <v>0</v>
      </c>
      <c r="AF52" s="8">
        <v>0</v>
      </c>
      <c r="AG52" s="8">
        <f t="shared" si="125"/>
        <v>0</v>
      </c>
      <c r="AH52" s="83" t="str">
        <f t="shared" si="107"/>
        <v/>
      </c>
      <c r="AI52" s="17"/>
      <c r="AK52" s="81" t="str">
        <f>Kategorie!B52</f>
        <v>.</v>
      </c>
      <c r="AL52" s="82">
        <v>0</v>
      </c>
      <c r="AM52" s="8">
        <v>0</v>
      </c>
      <c r="AN52" s="8">
        <f t="shared" si="126"/>
        <v>0</v>
      </c>
      <c r="AO52" s="83" t="str">
        <f t="shared" si="108"/>
        <v/>
      </c>
      <c r="AP52" s="17"/>
      <c r="AQ52" s="25"/>
      <c r="AR52" s="7" t="str">
        <f>Kategorie!B52</f>
        <v>.</v>
      </c>
      <c r="AS52" s="82">
        <v>0</v>
      </c>
      <c r="AT52" s="8">
        <v>0</v>
      </c>
      <c r="AU52" s="8">
        <f t="shared" si="127"/>
        <v>0</v>
      </c>
      <c r="AV52" s="83" t="str">
        <f t="shared" si="110"/>
        <v/>
      </c>
      <c r="AW52" s="17"/>
      <c r="AY52" s="81" t="str">
        <f>Kategorie!B52</f>
        <v>.</v>
      </c>
      <c r="AZ52" s="82">
        <v>0</v>
      </c>
      <c r="BA52" s="8">
        <v>0</v>
      </c>
      <c r="BB52" s="8">
        <f t="shared" si="128"/>
        <v>0</v>
      </c>
      <c r="BC52" s="83" t="str">
        <f t="shared" si="112"/>
        <v/>
      </c>
      <c r="BD52" s="17"/>
      <c r="BF52" s="81" t="str">
        <f>Kategorie!B52</f>
        <v>.</v>
      </c>
      <c r="BG52" s="82">
        <v>0</v>
      </c>
      <c r="BH52" s="8">
        <v>0</v>
      </c>
      <c r="BI52" s="8">
        <f t="shared" si="129"/>
        <v>0</v>
      </c>
      <c r="BJ52" s="83" t="str">
        <f t="shared" si="114"/>
        <v/>
      </c>
      <c r="BK52" s="17"/>
      <c r="BL52" s="25"/>
      <c r="BM52" s="7" t="str">
        <f>Kategorie!B52</f>
        <v>.</v>
      </c>
      <c r="BN52" s="82">
        <v>0</v>
      </c>
      <c r="BO52" s="8">
        <v>0</v>
      </c>
      <c r="BP52" s="8">
        <f t="shared" si="130"/>
        <v>0</v>
      </c>
      <c r="BQ52" s="83" t="str">
        <f t="shared" si="116"/>
        <v/>
      </c>
      <c r="BR52" s="17"/>
      <c r="BT52" s="81" t="str">
        <f>Kategorie!B52</f>
        <v>.</v>
      </c>
      <c r="BU52" s="82">
        <v>0</v>
      </c>
      <c r="BV52" s="8">
        <v>0</v>
      </c>
      <c r="BW52" s="8">
        <f t="shared" si="131"/>
        <v>0</v>
      </c>
      <c r="BX52" s="83" t="str">
        <f t="shared" si="118"/>
        <v/>
      </c>
      <c r="BY52" s="17"/>
      <c r="BZ52" s="25"/>
      <c r="CA52" s="7" t="str">
        <f>Kategorie!B52</f>
        <v>.</v>
      </c>
      <c r="CB52" s="82">
        <v>0</v>
      </c>
      <c r="CC52" s="8">
        <v>0</v>
      </c>
      <c r="CD52" s="8">
        <f t="shared" si="132"/>
        <v>0</v>
      </c>
      <c r="CE52" s="83" t="str">
        <f t="shared" si="120"/>
        <v/>
      </c>
      <c r="CF52" s="17"/>
    </row>
    <row r="53" spans="2:84" s="71" customFormat="1" outlineLevel="1">
      <c r="B53" s="14"/>
      <c r="C53" s="14"/>
      <c r="D53" s="14"/>
      <c r="E53" s="14"/>
      <c r="F53" s="14"/>
      <c r="G53" s="14"/>
      <c r="I53" s="124"/>
      <c r="J53" s="14"/>
      <c r="K53" s="14"/>
      <c r="L53" s="14"/>
      <c r="M53" s="14"/>
      <c r="N53" s="14"/>
      <c r="P53" s="14"/>
      <c r="Q53" s="14"/>
      <c r="R53" s="14"/>
      <c r="S53" s="14"/>
      <c r="T53" s="14"/>
      <c r="U53" s="14"/>
      <c r="W53" s="14"/>
      <c r="X53" s="14"/>
      <c r="Y53" s="14"/>
      <c r="Z53" s="14"/>
      <c r="AA53" s="14"/>
      <c r="AB53" s="14"/>
      <c r="AD53" s="14"/>
      <c r="AE53" s="14"/>
      <c r="AF53" s="14"/>
      <c r="AG53" s="14"/>
      <c r="AH53" s="14"/>
      <c r="AI53" s="14"/>
      <c r="AK53" s="14"/>
      <c r="AL53" s="14"/>
      <c r="AM53" s="14"/>
      <c r="AN53" s="14"/>
      <c r="AO53" s="14"/>
      <c r="AP53" s="14"/>
      <c r="AR53" s="14"/>
      <c r="AS53" s="14"/>
      <c r="AT53" s="14"/>
      <c r="AU53" s="14"/>
      <c r="AV53" s="14"/>
      <c r="AW53" s="14"/>
      <c r="AY53" s="14"/>
      <c r="AZ53" s="14"/>
      <c r="BA53" s="14"/>
      <c r="BB53" s="14"/>
      <c r="BC53" s="14"/>
      <c r="BD53" s="14"/>
      <c r="BF53" s="14"/>
      <c r="BG53" s="14"/>
      <c r="BH53" s="14"/>
      <c r="BI53" s="14"/>
      <c r="BJ53" s="14"/>
      <c r="BK53" s="14"/>
      <c r="BM53" s="14"/>
      <c r="BN53" s="14"/>
      <c r="BO53" s="14"/>
      <c r="BP53" s="14"/>
      <c r="BQ53" s="14"/>
      <c r="BR53" s="14"/>
      <c r="BT53" s="14"/>
      <c r="BU53" s="14"/>
      <c r="BV53" s="14"/>
      <c r="BW53" s="14"/>
      <c r="BX53" s="14"/>
      <c r="BY53" s="14"/>
      <c r="CA53" s="14"/>
      <c r="CB53" s="14"/>
      <c r="CC53" s="14"/>
      <c r="CD53" s="14"/>
      <c r="CE53" s="14"/>
      <c r="CF53" s="14"/>
    </row>
    <row r="54" spans="2:84" s="71" customFormat="1" ht="15" customHeight="1">
      <c r="B54" s="87" t="str">
        <f>Kategorie!B54</f>
        <v>Dezynfekcja i sterylizacja</v>
      </c>
      <c r="C54" s="32">
        <f t="shared" ref="C54:D54" si="135">SUM(C55:C64)</f>
        <v>0</v>
      </c>
      <c r="D54" s="77">
        <f t="shared" si="135"/>
        <v>0</v>
      </c>
      <c r="E54" s="88">
        <f>C54-D54</f>
        <v>0</v>
      </c>
      <c r="F54" s="78" t="str">
        <f>IFERROR(D54/C54,"")</f>
        <v/>
      </c>
      <c r="G54" s="88"/>
      <c r="I54" s="123" t="str">
        <f>Kategorie!B54</f>
        <v>Dezynfekcja i sterylizacja</v>
      </c>
      <c r="J54" s="32">
        <f t="shared" ref="J54:K54" si="136">SUM(J55:J64)</f>
        <v>0</v>
      </c>
      <c r="K54" s="77">
        <f t="shared" si="136"/>
        <v>0</v>
      </c>
      <c r="L54" s="88">
        <f>J54-K54</f>
        <v>0</v>
      </c>
      <c r="M54" s="78" t="str">
        <f>IFERROR(K54/J54,"")</f>
        <v/>
      </c>
      <c r="N54" s="88"/>
      <c r="P54" s="43" t="str">
        <f>Kategorie!B54</f>
        <v>Dezynfekcja i sterylizacja</v>
      </c>
      <c r="Q54" s="32">
        <f t="shared" ref="Q54:R54" si="137">SUM(Q55:Q64)</f>
        <v>0</v>
      </c>
      <c r="R54" s="77">
        <f t="shared" si="137"/>
        <v>0</v>
      </c>
      <c r="S54" s="88">
        <f>Q54-R54</f>
        <v>0</v>
      </c>
      <c r="T54" s="78" t="str">
        <f>IFERROR(R54/Q54,"")</f>
        <v/>
      </c>
      <c r="U54" s="88"/>
      <c r="V54" s="89"/>
      <c r="W54" s="43" t="str">
        <f>Kategorie!B54</f>
        <v>Dezynfekcja i sterylizacja</v>
      </c>
      <c r="X54" s="32">
        <f t="shared" ref="X54:Y54" si="138">SUM(X55:X64)</f>
        <v>0</v>
      </c>
      <c r="Y54" s="77">
        <f t="shared" si="138"/>
        <v>0</v>
      </c>
      <c r="Z54" s="88">
        <f>X54-Y54</f>
        <v>0</v>
      </c>
      <c r="AA54" s="78" t="str">
        <f>IFERROR(Y54/X54,"")</f>
        <v/>
      </c>
      <c r="AB54" s="88"/>
      <c r="AC54" s="89"/>
      <c r="AD54" s="43" t="str">
        <f>Kategorie!B54</f>
        <v>Dezynfekcja i sterylizacja</v>
      </c>
      <c r="AE54" s="32">
        <f t="shared" ref="AE54:AF54" si="139">SUM(AE55:AE64)</f>
        <v>0</v>
      </c>
      <c r="AF54" s="77">
        <f t="shared" si="139"/>
        <v>0</v>
      </c>
      <c r="AG54" s="88">
        <f>AE54-AF54</f>
        <v>0</v>
      </c>
      <c r="AH54" s="78" t="str">
        <f>IFERROR(AF54/AE54,"")</f>
        <v/>
      </c>
      <c r="AI54" s="88"/>
      <c r="AK54" s="43" t="str">
        <f>Kategorie!B54</f>
        <v>Dezynfekcja i sterylizacja</v>
      </c>
      <c r="AL54" s="88">
        <f>SUM(Tabela93351144176[[#All],[Kolumna2]])</f>
        <v>0</v>
      </c>
      <c r="AM54" s="88">
        <f>SUM(Tabela93351144176[[#All],[Kolumna3]])</f>
        <v>0</v>
      </c>
      <c r="AN54" s="88">
        <f>AL54-AM54</f>
        <v>0</v>
      </c>
      <c r="AO54" s="78" t="str">
        <f>IFERROR(AM54/AL54,"")</f>
        <v/>
      </c>
      <c r="AP54" s="88"/>
      <c r="AQ54" s="89"/>
      <c r="AR54" s="43" t="str">
        <f>Kategorie!B54</f>
        <v>Dezynfekcja i sterylizacja</v>
      </c>
      <c r="AS54" s="32">
        <f t="shared" ref="AS54:AT54" si="140">SUM(AS55:AS64)</f>
        <v>0</v>
      </c>
      <c r="AT54" s="77">
        <f t="shared" si="140"/>
        <v>0</v>
      </c>
      <c r="AU54" s="88">
        <f>AS54-AT54</f>
        <v>0</v>
      </c>
      <c r="AV54" s="78" t="str">
        <f>IFERROR(AT54/AS54,"")</f>
        <v/>
      </c>
      <c r="AW54" s="88"/>
      <c r="AY54" s="43" t="str">
        <f>Kategorie!B54</f>
        <v>Dezynfekcja i sterylizacja</v>
      </c>
      <c r="AZ54" s="32">
        <f t="shared" ref="AZ54:BA54" si="141">SUM(AZ55:AZ64)</f>
        <v>0</v>
      </c>
      <c r="BA54" s="77">
        <f t="shared" si="141"/>
        <v>0</v>
      </c>
      <c r="BB54" s="88">
        <f>AZ54-BA54</f>
        <v>0</v>
      </c>
      <c r="BC54" s="78" t="str">
        <f>IFERROR(BA54/AZ54,"")</f>
        <v/>
      </c>
      <c r="BD54" s="88"/>
      <c r="BF54" s="43" t="str">
        <f>Kategorie!B54</f>
        <v>Dezynfekcja i sterylizacja</v>
      </c>
      <c r="BG54" s="32">
        <f t="shared" ref="BG54:BH54" si="142">SUM(BG55:BG64)</f>
        <v>0</v>
      </c>
      <c r="BH54" s="77">
        <f t="shared" si="142"/>
        <v>0</v>
      </c>
      <c r="BI54" s="88">
        <f>BG54-BH54</f>
        <v>0</v>
      </c>
      <c r="BJ54" s="78" t="str">
        <f>IFERROR(BH54/BG54,"")</f>
        <v/>
      </c>
      <c r="BK54" s="88"/>
      <c r="BL54" s="89"/>
      <c r="BM54" s="43" t="str">
        <f>Kategorie!B54</f>
        <v>Dezynfekcja i sterylizacja</v>
      </c>
      <c r="BN54" s="32">
        <f t="shared" ref="BN54:BO54" si="143">SUM(BN55:BN64)</f>
        <v>0</v>
      </c>
      <c r="BO54" s="77">
        <f t="shared" si="143"/>
        <v>0</v>
      </c>
      <c r="BP54" s="88">
        <f>BN54-BO54</f>
        <v>0</v>
      </c>
      <c r="BQ54" s="78" t="str">
        <f>IFERROR(BO54/BN54,"")</f>
        <v/>
      </c>
      <c r="BR54" s="88"/>
      <c r="BT54" s="43" t="str">
        <f>Kategorie!B54</f>
        <v>Dezynfekcja i sterylizacja</v>
      </c>
      <c r="BU54" s="32">
        <f t="shared" ref="BU54:BV54" si="144">SUM(BU55:BU64)</f>
        <v>0</v>
      </c>
      <c r="BV54" s="77">
        <f t="shared" si="144"/>
        <v>0</v>
      </c>
      <c r="BW54" s="88">
        <f>BU54-BV54</f>
        <v>0</v>
      </c>
      <c r="BX54" s="78" t="str">
        <f>IFERROR(BV54/BU54,"")</f>
        <v/>
      </c>
      <c r="BY54" s="88"/>
      <c r="BZ54" s="89"/>
      <c r="CA54" s="43" t="str">
        <f>Kategorie!B54</f>
        <v>Dezynfekcja i sterylizacja</v>
      </c>
      <c r="CB54" s="32">
        <f t="shared" ref="CB54:CC54" si="145">SUM(CB55:CB64)</f>
        <v>0</v>
      </c>
      <c r="CC54" s="77">
        <f t="shared" si="145"/>
        <v>0</v>
      </c>
      <c r="CD54" s="88">
        <f>CB54-CC54</f>
        <v>0</v>
      </c>
      <c r="CE54" s="78" t="str">
        <f>IFERROR(CC54/CB54,"")</f>
        <v/>
      </c>
      <c r="CF54" s="88"/>
    </row>
    <row r="55" spans="2:84" s="71" customFormat="1" outlineLevel="1">
      <c r="B55" s="7" t="str">
        <f>Kategorie!B55</f>
        <v xml:space="preserve">środki do dezynfekcji </v>
      </c>
      <c r="C55" s="79">
        <v>0</v>
      </c>
      <c r="D55" s="8">
        <v>0</v>
      </c>
      <c r="E55" s="8">
        <f t="shared" ref="E55:E58" si="146">C55-D55</f>
        <v>0</v>
      </c>
      <c r="F55" s="80" t="str">
        <f>IFERROR(D55/C55,"")</f>
        <v/>
      </c>
      <c r="G55" s="8"/>
      <c r="I55" s="122" t="str">
        <f>Kategorie!B55</f>
        <v xml:space="preserve">środki do dezynfekcji </v>
      </c>
      <c r="J55" s="79">
        <v>0</v>
      </c>
      <c r="K55" s="8">
        <v>0</v>
      </c>
      <c r="L55" s="8">
        <f t="shared" ref="L55:L64" si="147">J55-K55</f>
        <v>0</v>
      </c>
      <c r="M55" s="80" t="str">
        <f>IFERROR(K55/J55,"")</f>
        <v/>
      </c>
      <c r="N55" s="8"/>
      <c r="P55" s="81" t="str">
        <f>Kategorie!B55</f>
        <v xml:space="preserve">środki do dezynfekcji </v>
      </c>
      <c r="Q55" s="79">
        <v>0</v>
      </c>
      <c r="R55" s="8">
        <v>0</v>
      </c>
      <c r="S55" s="8">
        <f t="shared" ref="S55:S64" si="148">Q55-R55</f>
        <v>0</v>
      </c>
      <c r="T55" s="80" t="str">
        <f>IFERROR(R55/Q55,"")</f>
        <v/>
      </c>
      <c r="U55" s="8"/>
      <c r="V55" s="24"/>
      <c r="W55" s="7" t="str">
        <f>Kategorie!B55</f>
        <v xml:space="preserve">środki do dezynfekcji </v>
      </c>
      <c r="X55" s="79">
        <v>0</v>
      </c>
      <c r="Y55" s="8">
        <v>0</v>
      </c>
      <c r="Z55" s="8">
        <f t="shared" ref="Z55:Z64" si="149">X55-Y55</f>
        <v>0</v>
      </c>
      <c r="AA55" s="80" t="str">
        <f>IFERROR(Y55/X55,"")</f>
        <v/>
      </c>
      <c r="AB55" s="8"/>
      <c r="AC55" s="24"/>
      <c r="AD55" s="81" t="str">
        <f>Kategorie!B55</f>
        <v xml:space="preserve">środki do dezynfekcji </v>
      </c>
      <c r="AE55" s="82">
        <v>0</v>
      </c>
      <c r="AF55" s="8">
        <v>0</v>
      </c>
      <c r="AG55" s="8">
        <f t="shared" ref="AG55:AG64" si="150">AE55-AF55</f>
        <v>0</v>
      </c>
      <c r="AH55" s="80" t="str">
        <f>IFERROR(AF55/AE55,"")</f>
        <v/>
      </c>
      <c r="AI55" s="8"/>
      <c r="AK55" s="81" t="str">
        <f>Kategorie!B55</f>
        <v xml:space="preserve">środki do dezynfekcji </v>
      </c>
      <c r="AL55" s="82">
        <v>0</v>
      </c>
      <c r="AM55" s="8">
        <v>0</v>
      </c>
      <c r="AN55" s="8">
        <f t="shared" ref="AN55:AN64" si="151">AL55-AM55</f>
        <v>0</v>
      </c>
      <c r="AO55" s="80" t="str">
        <f>IFERROR(AM55/AL55,"")</f>
        <v/>
      </c>
      <c r="AP55" s="8"/>
      <c r="AQ55" s="24"/>
      <c r="AR55" s="7" t="str">
        <f>Kategorie!B55</f>
        <v xml:space="preserve">środki do dezynfekcji </v>
      </c>
      <c r="AS55" s="82">
        <v>0</v>
      </c>
      <c r="AT55" s="8">
        <v>0</v>
      </c>
      <c r="AU55" s="8">
        <f t="shared" ref="AU55:AU64" si="152">AS55-AT55</f>
        <v>0</v>
      </c>
      <c r="AV55" s="80" t="str">
        <f>IFERROR(AT55/AS55,"")</f>
        <v/>
      </c>
      <c r="AW55" s="8"/>
      <c r="AY55" s="81" t="str">
        <f>Kategorie!B55</f>
        <v xml:space="preserve">środki do dezynfekcji </v>
      </c>
      <c r="AZ55" s="82">
        <v>0</v>
      </c>
      <c r="BA55" s="8">
        <v>0</v>
      </c>
      <c r="BB55" s="8">
        <f t="shared" ref="BB55:BB64" si="153">AZ55-BA55</f>
        <v>0</v>
      </c>
      <c r="BC55" s="80" t="str">
        <f>IFERROR(BA55/AZ55,"")</f>
        <v/>
      </c>
      <c r="BD55" s="8"/>
      <c r="BF55" s="81" t="str">
        <f>Kategorie!B55</f>
        <v xml:space="preserve">środki do dezynfekcji </v>
      </c>
      <c r="BG55" s="82">
        <v>0</v>
      </c>
      <c r="BH55" s="8">
        <v>0</v>
      </c>
      <c r="BI55" s="8">
        <f t="shared" ref="BI55:BI64" si="154">BG55-BH55</f>
        <v>0</v>
      </c>
      <c r="BJ55" s="80" t="str">
        <f>IFERROR(BH55/BG55,"")</f>
        <v/>
      </c>
      <c r="BK55" s="8"/>
      <c r="BL55" s="24"/>
      <c r="BM55" s="7" t="str">
        <f>Kategorie!B55</f>
        <v xml:space="preserve">środki do dezynfekcji </v>
      </c>
      <c r="BN55" s="82">
        <v>0</v>
      </c>
      <c r="BO55" s="8">
        <v>0</v>
      </c>
      <c r="BP55" s="8">
        <f t="shared" ref="BP55:BP64" si="155">BN55-BO55</f>
        <v>0</v>
      </c>
      <c r="BQ55" s="80" t="str">
        <f>IFERROR(BO55/BN55,"")</f>
        <v/>
      </c>
      <c r="BR55" s="8"/>
      <c r="BT55" s="81" t="str">
        <f>Kategorie!B55</f>
        <v xml:space="preserve">środki do dezynfekcji </v>
      </c>
      <c r="BU55" s="82">
        <v>0</v>
      </c>
      <c r="BV55" s="8">
        <v>0</v>
      </c>
      <c r="BW55" s="8">
        <f t="shared" ref="BW55:BW64" si="156">BU55-BV55</f>
        <v>0</v>
      </c>
      <c r="BX55" s="80" t="str">
        <f>IFERROR(BV55/BU55,"")</f>
        <v/>
      </c>
      <c r="BY55" s="8"/>
      <c r="BZ55" s="24"/>
      <c r="CA55" s="7" t="str">
        <f>Kategorie!B55</f>
        <v xml:space="preserve">środki do dezynfekcji </v>
      </c>
      <c r="CB55" s="82">
        <v>0</v>
      </c>
      <c r="CC55" s="8">
        <v>0</v>
      </c>
      <c r="CD55" s="8">
        <f t="shared" ref="CD55:CD64" si="157">CB55-CC55</f>
        <v>0</v>
      </c>
      <c r="CE55" s="80" t="str">
        <f>IFERROR(CC55/CB55,"")</f>
        <v/>
      </c>
      <c r="CF55" s="8"/>
    </row>
    <row r="56" spans="2:84" s="71" customFormat="1" ht="15" customHeight="1" outlineLevel="1">
      <c r="B56" s="7" t="str">
        <f>Kategorie!B56</f>
        <v xml:space="preserve">akcesoria do dezynfekcji (np. wanienka) </v>
      </c>
      <c r="C56" s="79">
        <v>0</v>
      </c>
      <c r="D56" s="8">
        <v>0</v>
      </c>
      <c r="E56" s="8">
        <f t="shared" si="146"/>
        <v>0</v>
      </c>
      <c r="F56" s="80" t="str">
        <f>IFERROR(D56/C56,"")</f>
        <v/>
      </c>
      <c r="G56" s="8"/>
      <c r="I56" s="122" t="str">
        <f>Kategorie!B56</f>
        <v xml:space="preserve">akcesoria do dezynfekcji (np. wanienka) </v>
      </c>
      <c r="J56" s="79">
        <v>0</v>
      </c>
      <c r="K56" s="8">
        <v>0</v>
      </c>
      <c r="L56" s="8">
        <f t="shared" si="147"/>
        <v>0</v>
      </c>
      <c r="M56" s="80" t="str">
        <f>IFERROR(K56/J56,"")</f>
        <v/>
      </c>
      <c r="N56" s="8"/>
      <c r="P56" s="81" t="str">
        <f>Kategorie!B56</f>
        <v xml:space="preserve">akcesoria do dezynfekcji (np. wanienka) </v>
      </c>
      <c r="Q56" s="79">
        <v>0</v>
      </c>
      <c r="R56" s="8">
        <v>0</v>
      </c>
      <c r="S56" s="8">
        <f t="shared" si="148"/>
        <v>0</v>
      </c>
      <c r="T56" s="80" t="str">
        <f>IFERROR(R56/Q56,"")</f>
        <v/>
      </c>
      <c r="U56" s="8"/>
      <c r="V56" s="24"/>
      <c r="W56" s="7" t="str">
        <f>Kategorie!B56</f>
        <v xml:space="preserve">akcesoria do dezynfekcji (np. wanienka) </v>
      </c>
      <c r="X56" s="79">
        <v>0</v>
      </c>
      <c r="Y56" s="8">
        <v>0</v>
      </c>
      <c r="Z56" s="8">
        <f t="shared" si="149"/>
        <v>0</v>
      </c>
      <c r="AA56" s="80" t="str">
        <f>IFERROR(Y56/X56,"")</f>
        <v/>
      </c>
      <c r="AB56" s="8"/>
      <c r="AC56" s="24"/>
      <c r="AD56" s="81" t="str">
        <f>Kategorie!B56</f>
        <v xml:space="preserve">akcesoria do dezynfekcji (np. wanienka) </v>
      </c>
      <c r="AE56" s="82">
        <v>0</v>
      </c>
      <c r="AF56" s="8">
        <v>0</v>
      </c>
      <c r="AG56" s="8">
        <f t="shared" si="150"/>
        <v>0</v>
      </c>
      <c r="AH56" s="80" t="str">
        <f>IFERROR(AF56/AE56,"")</f>
        <v/>
      </c>
      <c r="AI56" s="8"/>
      <c r="AK56" s="81" t="str">
        <f>Kategorie!B56</f>
        <v xml:space="preserve">akcesoria do dezynfekcji (np. wanienka) </v>
      </c>
      <c r="AL56" s="82">
        <v>0</v>
      </c>
      <c r="AM56" s="8">
        <v>0</v>
      </c>
      <c r="AN56" s="8">
        <f t="shared" si="151"/>
        <v>0</v>
      </c>
      <c r="AO56" s="80" t="str">
        <f>IFERROR(AM56/AL56,"")</f>
        <v/>
      </c>
      <c r="AP56" s="8"/>
      <c r="AQ56" s="24"/>
      <c r="AR56" s="7" t="str">
        <f>Kategorie!B56</f>
        <v xml:space="preserve">akcesoria do dezynfekcji (np. wanienka) </v>
      </c>
      <c r="AS56" s="82">
        <v>0</v>
      </c>
      <c r="AT56" s="8">
        <v>0</v>
      </c>
      <c r="AU56" s="8">
        <f t="shared" si="152"/>
        <v>0</v>
      </c>
      <c r="AV56" s="80" t="str">
        <f>IFERROR(AT56/AS56,"")</f>
        <v/>
      </c>
      <c r="AW56" s="8"/>
      <c r="AY56" s="81" t="str">
        <f>Kategorie!B56</f>
        <v xml:space="preserve">akcesoria do dezynfekcji (np. wanienka) </v>
      </c>
      <c r="AZ56" s="82">
        <v>0</v>
      </c>
      <c r="BA56" s="8">
        <v>0</v>
      </c>
      <c r="BB56" s="8">
        <f t="shared" si="153"/>
        <v>0</v>
      </c>
      <c r="BC56" s="80" t="str">
        <f>IFERROR(BA56/AZ56,"")</f>
        <v/>
      </c>
      <c r="BD56" s="8"/>
      <c r="BF56" s="81" t="str">
        <f>Kategorie!B56</f>
        <v xml:space="preserve">akcesoria do dezynfekcji (np. wanienka) </v>
      </c>
      <c r="BG56" s="82">
        <v>0</v>
      </c>
      <c r="BH56" s="8">
        <v>0</v>
      </c>
      <c r="BI56" s="8">
        <f t="shared" si="154"/>
        <v>0</v>
      </c>
      <c r="BJ56" s="80" t="str">
        <f>IFERROR(BH56/BG56,"")</f>
        <v/>
      </c>
      <c r="BK56" s="8"/>
      <c r="BL56" s="24"/>
      <c r="BM56" s="7" t="str">
        <f>Kategorie!B56</f>
        <v xml:space="preserve">akcesoria do dezynfekcji (np. wanienka) </v>
      </c>
      <c r="BN56" s="82">
        <v>0</v>
      </c>
      <c r="BO56" s="8">
        <v>0</v>
      </c>
      <c r="BP56" s="8">
        <f t="shared" si="155"/>
        <v>0</v>
      </c>
      <c r="BQ56" s="80" t="str">
        <f>IFERROR(BO56/BN56,"")</f>
        <v/>
      </c>
      <c r="BR56" s="8"/>
      <c r="BT56" s="81" t="str">
        <f>Kategorie!B56</f>
        <v xml:space="preserve">akcesoria do dezynfekcji (np. wanienka) </v>
      </c>
      <c r="BU56" s="82">
        <v>0</v>
      </c>
      <c r="BV56" s="8">
        <v>0</v>
      </c>
      <c r="BW56" s="8">
        <f t="shared" si="156"/>
        <v>0</v>
      </c>
      <c r="BX56" s="80" t="str">
        <f>IFERROR(BV56/BU56,"")</f>
        <v/>
      </c>
      <c r="BY56" s="8"/>
      <c r="BZ56" s="24"/>
      <c r="CA56" s="7" t="str">
        <f>Kategorie!B56</f>
        <v xml:space="preserve">akcesoria do dezynfekcji (np. wanienka) </v>
      </c>
      <c r="CB56" s="82">
        <v>0</v>
      </c>
      <c r="CC56" s="8">
        <v>0</v>
      </c>
      <c r="CD56" s="8">
        <f t="shared" si="157"/>
        <v>0</v>
      </c>
      <c r="CE56" s="80" t="str">
        <f>IFERROR(CC56/CB56,"")</f>
        <v/>
      </c>
      <c r="CF56" s="8"/>
    </row>
    <row r="57" spans="2:84" s="71" customFormat="1" ht="15" customHeight="1" outlineLevel="1">
      <c r="B57" s="7" t="str">
        <f>Kategorie!B57</f>
        <v xml:space="preserve">zakup autoklawu (jeśli chcesz mieć własny) </v>
      </c>
      <c r="C57" s="79">
        <v>0</v>
      </c>
      <c r="D57" s="8">
        <v>0</v>
      </c>
      <c r="E57" s="8">
        <f t="shared" si="146"/>
        <v>0</v>
      </c>
      <c r="F57" s="80" t="str">
        <f>IFERROR(D57/C57,"")</f>
        <v/>
      </c>
      <c r="G57" s="8"/>
      <c r="I57" s="122" t="str">
        <f>Kategorie!B57</f>
        <v xml:space="preserve">zakup autoklawu (jeśli chcesz mieć własny) </v>
      </c>
      <c r="J57" s="79">
        <v>0</v>
      </c>
      <c r="K57" s="8">
        <v>0</v>
      </c>
      <c r="L57" s="8">
        <f t="shared" si="147"/>
        <v>0</v>
      </c>
      <c r="M57" s="80" t="str">
        <f>IFERROR(K57/J57,"")</f>
        <v/>
      </c>
      <c r="N57" s="8"/>
      <c r="P57" s="81" t="str">
        <f>Kategorie!B57</f>
        <v xml:space="preserve">zakup autoklawu (jeśli chcesz mieć własny) </v>
      </c>
      <c r="Q57" s="79">
        <v>0</v>
      </c>
      <c r="R57" s="8">
        <v>0</v>
      </c>
      <c r="S57" s="8">
        <f t="shared" si="148"/>
        <v>0</v>
      </c>
      <c r="T57" s="80" t="str">
        <f>IFERROR(R57/Q57,"")</f>
        <v/>
      </c>
      <c r="U57" s="8"/>
      <c r="V57" s="24"/>
      <c r="W57" s="7" t="str">
        <f>Kategorie!B57</f>
        <v xml:space="preserve">zakup autoklawu (jeśli chcesz mieć własny) </v>
      </c>
      <c r="X57" s="79">
        <v>0</v>
      </c>
      <c r="Y57" s="8">
        <v>0</v>
      </c>
      <c r="Z57" s="8">
        <f t="shared" si="149"/>
        <v>0</v>
      </c>
      <c r="AA57" s="80" t="str">
        <f>IFERROR(Y57/X57,"")</f>
        <v/>
      </c>
      <c r="AB57" s="8"/>
      <c r="AC57" s="24"/>
      <c r="AD57" s="81" t="str">
        <f>Kategorie!B57</f>
        <v xml:space="preserve">zakup autoklawu (jeśli chcesz mieć własny) </v>
      </c>
      <c r="AE57" s="82">
        <v>0</v>
      </c>
      <c r="AF57" s="8">
        <v>0</v>
      </c>
      <c r="AG57" s="8">
        <f t="shared" si="150"/>
        <v>0</v>
      </c>
      <c r="AH57" s="80" t="str">
        <f>IFERROR(AF57/AE57,"")</f>
        <v/>
      </c>
      <c r="AI57" s="8"/>
      <c r="AK57" s="81" t="str">
        <f>Kategorie!B57</f>
        <v xml:space="preserve">zakup autoklawu (jeśli chcesz mieć własny) </v>
      </c>
      <c r="AL57" s="82">
        <v>0</v>
      </c>
      <c r="AM57" s="8">
        <v>0</v>
      </c>
      <c r="AN57" s="8">
        <f t="shared" si="151"/>
        <v>0</v>
      </c>
      <c r="AO57" s="80" t="str">
        <f>IFERROR(AM57/AL57,"")</f>
        <v/>
      </c>
      <c r="AP57" s="8"/>
      <c r="AQ57" s="24"/>
      <c r="AR57" s="7" t="str">
        <f>Kategorie!B57</f>
        <v xml:space="preserve">zakup autoklawu (jeśli chcesz mieć własny) </v>
      </c>
      <c r="AS57" s="82">
        <v>0</v>
      </c>
      <c r="AT57" s="8">
        <v>0</v>
      </c>
      <c r="AU57" s="8">
        <f t="shared" si="152"/>
        <v>0</v>
      </c>
      <c r="AV57" s="80" t="str">
        <f>IFERROR(AT57/AS57,"")</f>
        <v/>
      </c>
      <c r="AW57" s="8"/>
      <c r="AY57" s="81" t="str">
        <f>Kategorie!B57</f>
        <v xml:space="preserve">zakup autoklawu (jeśli chcesz mieć własny) </v>
      </c>
      <c r="AZ57" s="82">
        <v>0</v>
      </c>
      <c r="BA57" s="8">
        <v>0</v>
      </c>
      <c r="BB57" s="8">
        <f t="shared" si="153"/>
        <v>0</v>
      </c>
      <c r="BC57" s="80" t="str">
        <f>IFERROR(BA57/AZ57,"")</f>
        <v/>
      </c>
      <c r="BD57" s="8"/>
      <c r="BF57" s="81" t="str">
        <f>Kategorie!B57</f>
        <v xml:space="preserve">zakup autoklawu (jeśli chcesz mieć własny) </v>
      </c>
      <c r="BG57" s="82">
        <v>0</v>
      </c>
      <c r="BH57" s="8">
        <v>0</v>
      </c>
      <c r="BI57" s="8">
        <f t="shared" si="154"/>
        <v>0</v>
      </c>
      <c r="BJ57" s="80" t="str">
        <f>IFERROR(BH57/BG57,"")</f>
        <v/>
      </c>
      <c r="BK57" s="8"/>
      <c r="BL57" s="24"/>
      <c r="BM57" s="7" t="str">
        <f>Kategorie!B57</f>
        <v xml:space="preserve">zakup autoklawu (jeśli chcesz mieć własny) </v>
      </c>
      <c r="BN57" s="82">
        <v>0</v>
      </c>
      <c r="BO57" s="8">
        <v>0</v>
      </c>
      <c r="BP57" s="8">
        <f t="shared" si="155"/>
        <v>0</v>
      </c>
      <c r="BQ57" s="80" t="str">
        <f>IFERROR(BO57/BN57,"")</f>
        <v/>
      </c>
      <c r="BR57" s="8"/>
      <c r="BT57" s="81" t="str">
        <f>Kategorie!B57</f>
        <v xml:space="preserve">zakup autoklawu (jeśli chcesz mieć własny) </v>
      </c>
      <c r="BU57" s="82">
        <v>0</v>
      </c>
      <c r="BV57" s="8">
        <v>0</v>
      </c>
      <c r="BW57" s="8">
        <f t="shared" si="156"/>
        <v>0</v>
      </c>
      <c r="BX57" s="80" t="str">
        <f>IFERROR(BV57/BU57,"")</f>
        <v/>
      </c>
      <c r="BY57" s="8"/>
      <c r="BZ57" s="24"/>
      <c r="CA57" s="7" t="str">
        <f>Kategorie!B57</f>
        <v xml:space="preserve">zakup autoklawu (jeśli chcesz mieć własny) </v>
      </c>
      <c r="CB57" s="82">
        <v>0</v>
      </c>
      <c r="CC57" s="8">
        <v>0</v>
      </c>
      <c r="CD57" s="8">
        <f t="shared" si="157"/>
        <v>0</v>
      </c>
      <c r="CE57" s="80" t="str">
        <f>IFERROR(CC57/CB57,"")</f>
        <v/>
      </c>
      <c r="CF57" s="8"/>
    </row>
    <row r="58" spans="2:84" s="71" customFormat="1" ht="15" customHeight="1" outlineLevel="1">
      <c r="B58" s="7" t="str">
        <f>Kategorie!B58</f>
        <v>serwis i badania autoklawu</v>
      </c>
      <c r="C58" s="79">
        <v>0</v>
      </c>
      <c r="D58" s="8">
        <v>0</v>
      </c>
      <c r="E58" s="8">
        <f t="shared" si="146"/>
        <v>0</v>
      </c>
      <c r="F58" s="80" t="str">
        <f>IFERROR(D58/C58,"")</f>
        <v/>
      </c>
      <c r="G58" s="8"/>
      <c r="I58" s="122" t="str">
        <f>Kategorie!B58</f>
        <v>serwis i badania autoklawu</v>
      </c>
      <c r="J58" s="79">
        <v>0</v>
      </c>
      <c r="K58" s="8">
        <v>0</v>
      </c>
      <c r="L58" s="8">
        <f t="shared" si="147"/>
        <v>0</v>
      </c>
      <c r="M58" s="80" t="str">
        <f>IFERROR(K58/J58,"")</f>
        <v/>
      </c>
      <c r="N58" s="8"/>
      <c r="P58" s="81" t="str">
        <f>Kategorie!B58</f>
        <v>serwis i badania autoklawu</v>
      </c>
      <c r="Q58" s="79">
        <v>0</v>
      </c>
      <c r="R58" s="8">
        <v>0</v>
      </c>
      <c r="S58" s="8">
        <f t="shared" si="148"/>
        <v>0</v>
      </c>
      <c r="T58" s="80" t="str">
        <f>IFERROR(R58/Q58,"")</f>
        <v/>
      </c>
      <c r="U58" s="8"/>
      <c r="V58" s="24"/>
      <c r="W58" s="7" t="str">
        <f>Kategorie!B58</f>
        <v>serwis i badania autoklawu</v>
      </c>
      <c r="X58" s="79">
        <v>0</v>
      </c>
      <c r="Y58" s="8">
        <v>0</v>
      </c>
      <c r="Z58" s="8">
        <f t="shared" si="149"/>
        <v>0</v>
      </c>
      <c r="AA58" s="80" t="str">
        <f>IFERROR(Y58/X58,"")</f>
        <v/>
      </c>
      <c r="AB58" s="8"/>
      <c r="AC58" s="24"/>
      <c r="AD58" s="81" t="str">
        <f>Kategorie!B58</f>
        <v>serwis i badania autoklawu</v>
      </c>
      <c r="AE58" s="82">
        <v>0</v>
      </c>
      <c r="AF58" s="8">
        <v>0</v>
      </c>
      <c r="AG58" s="8">
        <f t="shared" si="150"/>
        <v>0</v>
      </c>
      <c r="AH58" s="80" t="str">
        <f>IFERROR(AF58/AE58,"")</f>
        <v/>
      </c>
      <c r="AI58" s="8"/>
      <c r="AK58" s="81" t="str">
        <f>Kategorie!B58</f>
        <v>serwis i badania autoklawu</v>
      </c>
      <c r="AL58" s="82">
        <v>0</v>
      </c>
      <c r="AM58" s="8">
        <v>0</v>
      </c>
      <c r="AN58" s="8">
        <f t="shared" si="151"/>
        <v>0</v>
      </c>
      <c r="AO58" s="80" t="str">
        <f>IFERROR(AM58/AL58,"")</f>
        <v/>
      </c>
      <c r="AP58" s="8"/>
      <c r="AQ58" s="24"/>
      <c r="AR58" s="7" t="str">
        <f>Kategorie!B58</f>
        <v>serwis i badania autoklawu</v>
      </c>
      <c r="AS58" s="82">
        <v>0</v>
      </c>
      <c r="AT58" s="8">
        <v>0</v>
      </c>
      <c r="AU58" s="8">
        <f t="shared" si="152"/>
        <v>0</v>
      </c>
      <c r="AV58" s="80" t="str">
        <f>IFERROR(AT58/AS58,"")</f>
        <v/>
      </c>
      <c r="AW58" s="8"/>
      <c r="AY58" s="81" t="str">
        <f>Kategorie!B58</f>
        <v>serwis i badania autoklawu</v>
      </c>
      <c r="AZ58" s="82">
        <v>0</v>
      </c>
      <c r="BA58" s="8">
        <v>0</v>
      </c>
      <c r="BB58" s="8">
        <f t="shared" si="153"/>
        <v>0</v>
      </c>
      <c r="BC58" s="80" t="str">
        <f>IFERROR(BA58/AZ58,"")</f>
        <v/>
      </c>
      <c r="BD58" s="8"/>
      <c r="BF58" s="81" t="str">
        <f>Kategorie!B58</f>
        <v>serwis i badania autoklawu</v>
      </c>
      <c r="BG58" s="82">
        <v>0</v>
      </c>
      <c r="BH58" s="8">
        <v>0</v>
      </c>
      <c r="BI58" s="8">
        <f t="shared" si="154"/>
        <v>0</v>
      </c>
      <c r="BJ58" s="80" t="str">
        <f>IFERROR(BH58/BG58,"")</f>
        <v/>
      </c>
      <c r="BK58" s="8"/>
      <c r="BL58" s="24"/>
      <c r="BM58" s="7" t="str">
        <f>Kategorie!B58</f>
        <v>serwis i badania autoklawu</v>
      </c>
      <c r="BN58" s="82">
        <v>0</v>
      </c>
      <c r="BO58" s="8">
        <v>0</v>
      </c>
      <c r="BP58" s="8">
        <f t="shared" si="155"/>
        <v>0</v>
      </c>
      <c r="BQ58" s="80" t="str">
        <f>IFERROR(BO58/BN58,"")</f>
        <v/>
      </c>
      <c r="BR58" s="8"/>
      <c r="BT58" s="81" t="str">
        <f>Kategorie!B58</f>
        <v>serwis i badania autoklawu</v>
      </c>
      <c r="BU58" s="82">
        <v>0</v>
      </c>
      <c r="BV58" s="8">
        <v>0</v>
      </c>
      <c r="BW58" s="8">
        <f t="shared" si="156"/>
        <v>0</v>
      </c>
      <c r="BX58" s="80" t="str">
        <f>IFERROR(BV58/BU58,"")</f>
        <v/>
      </c>
      <c r="BY58" s="8"/>
      <c r="BZ58" s="24"/>
      <c r="CA58" s="7" t="str">
        <f>Kategorie!B58</f>
        <v>serwis i badania autoklawu</v>
      </c>
      <c r="CB58" s="82">
        <v>0</v>
      </c>
      <c r="CC58" s="8">
        <v>0</v>
      </c>
      <c r="CD58" s="8">
        <f t="shared" si="157"/>
        <v>0</v>
      </c>
      <c r="CE58" s="80" t="str">
        <f>IFERROR(CC58/CB58,"")</f>
        <v/>
      </c>
      <c r="CF58" s="8"/>
    </row>
    <row r="59" spans="2:84" s="71" customFormat="1" outlineLevel="1">
      <c r="B59" s="13" t="str">
        <f>Kategorie!B59</f>
        <v xml:space="preserve">amortyzacja autoklawu </v>
      </c>
      <c r="C59" s="79">
        <v>0</v>
      </c>
      <c r="D59" s="8">
        <v>0</v>
      </c>
      <c r="E59" s="8">
        <f t="shared" ref="E59:E64" si="158">C59-D59</f>
        <v>0</v>
      </c>
      <c r="F59" s="83" t="str">
        <f t="shared" ref="F59:F64" si="159">IFERROR(D59/C59,"")</f>
        <v/>
      </c>
      <c r="G59" s="17"/>
      <c r="I59" s="125" t="str">
        <f>Kategorie!B59</f>
        <v xml:space="preserve">amortyzacja autoklawu </v>
      </c>
      <c r="J59" s="79">
        <v>0</v>
      </c>
      <c r="K59" s="8">
        <v>0</v>
      </c>
      <c r="L59" s="8">
        <f t="shared" si="147"/>
        <v>0</v>
      </c>
      <c r="M59" s="83" t="str">
        <f t="shared" ref="M59:M64" si="160">IFERROR(K59/J59,"")</f>
        <v/>
      </c>
      <c r="N59" s="17"/>
      <c r="P59" s="81" t="str">
        <f>Kategorie!B59</f>
        <v xml:space="preserve">amortyzacja autoklawu </v>
      </c>
      <c r="Q59" s="79">
        <v>0</v>
      </c>
      <c r="R59" s="8">
        <v>0</v>
      </c>
      <c r="S59" s="8">
        <f t="shared" si="148"/>
        <v>0</v>
      </c>
      <c r="T59" s="83" t="str">
        <f t="shared" ref="T59:T64" si="161">IFERROR(R59/Q59,"")</f>
        <v/>
      </c>
      <c r="U59" s="17"/>
      <c r="V59" s="25"/>
      <c r="W59" s="7" t="str">
        <f>Kategorie!B59</f>
        <v xml:space="preserve">amortyzacja autoklawu </v>
      </c>
      <c r="X59" s="79">
        <v>0</v>
      </c>
      <c r="Y59" s="8">
        <v>0</v>
      </c>
      <c r="Z59" s="8">
        <f t="shared" si="149"/>
        <v>0</v>
      </c>
      <c r="AA59" s="83" t="str">
        <f t="shared" ref="AA59:AA64" si="162">IFERROR(Y59/X59,"")</f>
        <v/>
      </c>
      <c r="AB59" s="17"/>
      <c r="AC59" s="25"/>
      <c r="AD59" s="81" t="str">
        <f>Kategorie!B59</f>
        <v xml:space="preserve">amortyzacja autoklawu </v>
      </c>
      <c r="AE59" s="82">
        <v>0</v>
      </c>
      <c r="AF59" s="8">
        <v>0</v>
      </c>
      <c r="AG59" s="8">
        <f t="shared" si="150"/>
        <v>0</v>
      </c>
      <c r="AH59" s="83" t="str">
        <f t="shared" ref="AH59:AH64" si="163">IFERROR(AF59/AE59,"")</f>
        <v/>
      </c>
      <c r="AI59" s="17"/>
      <c r="AK59" s="81" t="str">
        <f>Kategorie!B59</f>
        <v xml:space="preserve">amortyzacja autoklawu </v>
      </c>
      <c r="AL59" s="82">
        <v>0</v>
      </c>
      <c r="AM59" s="8">
        <v>0</v>
      </c>
      <c r="AN59" s="8">
        <f t="shared" si="151"/>
        <v>0</v>
      </c>
      <c r="AO59" s="83" t="str">
        <f t="shared" ref="AO59:AO64" si="164">IFERROR(AM59/AL59,"")</f>
        <v/>
      </c>
      <c r="AP59" s="17"/>
      <c r="AQ59" s="25"/>
      <c r="AR59" s="7" t="str">
        <f>Kategorie!B59</f>
        <v xml:space="preserve">amortyzacja autoklawu </v>
      </c>
      <c r="AS59" s="82">
        <v>0</v>
      </c>
      <c r="AT59" s="8">
        <v>0</v>
      </c>
      <c r="AU59" s="8">
        <f t="shared" si="152"/>
        <v>0</v>
      </c>
      <c r="AV59" s="83" t="str">
        <f t="shared" ref="AV59:AV64" si="165">IFERROR(AT59/AS59,"")</f>
        <v/>
      </c>
      <c r="AW59" s="17"/>
      <c r="AY59" s="81" t="str">
        <f>Kategorie!B59</f>
        <v xml:space="preserve">amortyzacja autoklawu </v>
      </c>
      <c r="AZ59" s="82">
        <v>0</v>
      </c>
      <c r="BA59" s="8">
        <v>0</v>
      </c>
      <c r="BB59" s="8">
        <f t="shared" si="153"/>
        <v>0</v>
      </c>
      <c r="BC59" s="83" t="str">
        <f t="shared" ref="BC59:BC64" si="166">IFERROR(BA59/AZ59,"")</f>
        <v/>
      </c>
      <c r="BD59" s="17"/>
      <c r="BF59" s="81" t="str">
        <f>Kategorie!B59</f>
        <v xml:space="preserve">amortyzacja autoklawu </v>
      </c>
      <c r="BG59" s="82">
        <v>0</v>
      </c>
      <c r="BH59" s="8">
        <v>0</v>
      </c>
      <c r="BI59" s="8">
        <f t="shared" si="154"/>
        <v>0</v>
      </c>
      <c r="BJ59" s="83" t="str">
        <f t="shared" ref="BJ59:BJ64" si="167">IFERROR(BH59/BG59,"")</f>
        <v/>
      </c>
      <c r="BK59" s="17"/>
      <c r="BL59" s="25"/>
      <c r="BM59" s="7" t="str">
        <f>Kategorie!B59</f>
        <v xml:space="preserve">amortyzacja autoklawu </v>
      </c>
      <c r="BN59" s="82">
        <v>0</v>
      </c>
      <c r="BO59" s="8">
        <v>0</v>
      </c>
      <c r="BP59" s="8">
        <f t="shared" si="155"/>
        <v>0</v>
      </c>
      <c r="BQ59" s="83" t="str">
        <f t="shared" ref="BQ59:BQ64" si="168">IFERROR(BO59/BN59,"")</f>
        <v/>
      </c>
      <c r="BR59" s="17"/>
      <c r="BT59" s="81" t="str">
        <f>Kategorie!B59</f>
        <v xml:space="preserve">amortyzacja autoklawu </v>
      </c>
      <c r="BU59" s="82">
        <v>0</v>
      </c>
      <c r="BV59" s="8">
        <v>0</v>
      </c>
      <c r="BW59" s="8">
        <f t="shared" si="156"/>
        <v>0</v>
      </c>
      <c r="BX59" s="83" t="str">
        <f t="shared" ref="BX59:BX64" si="169">IFERROR(BV59/BU59,"")</f>
        <v/>
      </c>
      <c r="BY59" s="17"/>
      <c r="BZ59" s="25"/>
      <c r="CA59" s="7" t="str">
        <f>Kategorie!B59</f>
        <v xml:space="preserve">amortyzacja autoklawu </v>
      </c>
      <c r="CB59" s="82">
        <v>0</v>
      </c>
      <c r="CC59" s="8">
        <v>0</v>
      </c>
      <c r="CD59" s="8">
        <f t="shared" si="157"/>
        <v>0</v>
      </c>
      <c r="CE59" s="83" t="str">
        <f t="shared" ref="CE59:CE64" si="170">IFERROR(CC59/CB59,"")</f>
        <v/>
      </c>
      <c r="CF59" s="17"/>
    </row>
    <row r="60" spans="2:84" s="71" customFormat="1" outlineLevel="1">
      <c r="B60" s="13" t="str">
        <f>Kategorie!B60</f>
        <v>akcesoria do sterylizacji</v>
      </c>
      <c r="C60" s="79">
        <v>0</v>
      </c>
      <c r="D60" s="8">
        <v>0</v>
      </c>
      <c r="E60" s="8">
        <f t="shared" si="158"/>
        <v>0</v>
      </c>
      <c r="F60" s="83" t="str">
        <f t="shared" si="159"/>
        <v/>
      </c>
      <c r="G60" s="17"/>
      <c r="I60" s="125" t="str">
        <f>Kategorie!B60</f>
        <v>akcesoria do sterylizacji</v>
      </c>
      <c r="J60" s="79">
        <v>0</v>
      </c>
      <c r="K60" s="8">
        <v>0</v>
      </c>
      <c r="L60" s="8">
        <f t="shared" si="147"/>
        <v>0</v>
      </c>
      <c r="M60" s="83" t="str">
        <f t="shared" si="160"/>
        <v/>
      </c>
      <c r="N60" s="17"/>
      <c r="P60" s="81" t="str">
        <f>Kategorie!B60</f>
        <v>akcesoria do sterylizacji</v>
      </c>
      <c r="Q60" s="79">
        <v>0</v>
      </c>
      <c r="R60" s="8">
        <v>0</v>
      </c>
      <c r="S60" s="8">
        <f t="shared" si="148"/>
        <v>0</v>
      </c>
      <c r="T60" s="83" t="str">
        <f t="shared" si="161"/>
        <v/>
      </c>
      <c r="U60" s="17"/>
      <c r="V60" s="25"/>
      <c r="W60" s="7" t="str">
        <f>Kategorie!B60</f>
        <v>akcesoria do sterylizacji</v>
      </c>
      <c r="X60" s="79">
        <v>0</v>
      </c>
      <c r="Y60" s="8">
        <v>0</v>
      </c>
      <c r="Z60" s="8">
        <f t="shared" si="149"/>
        <v>0</v>
      </c>
      <c r="AA60" s="83" t="str">
        <f t="shared" si="162"/>
        <v/>
      </c>
      <c r="AB60" s="17"/>
      <c r="AC60" s="25"/>
      <c r="AD60" s="81" t="str">
        <f>Kategorie!B60</f>
        <v>akcesoria do sterylizacji</v>
      </c>
      <c r="AE60" s="82">
        <v>0</v>
      </c>
      <c r="AF60" s="8">
        <v>0</v>
      </c>
      <c r="AG60" s="8">
        <f t="shared" si="150"/>
        <v>0</v>
      </c>
      <c r="AH60" s="83" t="str">
        <f t="shared" si="163"/>
        <v/>
      </c>
      <c r="AI60" s="17"/>
      <c r="AK60" s="81" t="str">
        <f>Kategorie!B60</f>
        <v>akcesoria do sterylizacji</v>
      </c>
      <c r="AL60" s="82">
        <v>0</v>
      </c>
      <c r="AM60" s="8">
        <v>0</v>
      </c>
      <c r="AN60" s="8">
        <f t="shared" si="151"/>
        <v>0</v>
      </c>
      <c r="AO60" s="83" t="str">
        <f t="shared" si="164"/>
        <v/>
      </c>
      <c r="AP60" s="17"/>
      <c r="AQ60" s="25"/>
      <c r="AR60" s="7" t="str">
        <f>Kategorie!B60</f>
        <v>akcesoria do sterylizacji</v>
      </c>
      <c r="AS60" s="82">
        <v>0</v>
      </c>
      <c r="AT60" s="8">
        <v>0</v>
      </c>
      <c r="AU60" s="8">
        <f t="shared" si="152"/>
        <v>0</v>
      </c>
      <c r="AV60" s="83" t="str">
        <f t="shared" si="165"/>
        <v/>
      </c>
      <c r="AW60" s="17"/>
      <c r="AY60" s="81" t="str">
        <f>Kategorie!B60</f>
        <v>akcesoria do sterylizacji</v>
      </c>
      <c r="AZ60" s="82">
        <v>0</v>
      </c>
      <c r="BA60" s="8">
        <v>0</v>
      </c>
      <c r="BB60" s="8">
        <f t="shared" si="153"/>
        <v>0</v>
      </c>
      <c r="BC60" s="83" t="str">
        <f t="shared" si="166"/>
        <v/>
      </c>
      <c r="BD60" s="17"/>
      <c r="BF60" s="81" t="str">
        <f>Kategorie!B60</f>
        <v>akcesoria do sterylizacji</v>
      </c>
      <c r="BG60" s="82">
        <v>0</v>
      </c>
      <c r="BH60" s="8">
        <v>0</v>
      </c>
      <c r="BI60" s="8">
        <f t="shared" si="154"/>
        <v>0</v>
      </c>
      <c r="BJ60" s="83" t="str">
        <f t="shared" si="167"/>
        <v/>
      </c>
      <c r="BK60" s="17"/>
      <c r="BL60" s="25"/>
      <c r="BM60" s="7" t="str">
        <f>Kategorie!B60</f>
        <v>akcesoria do sterylizacji</v>
      </c>
      <c r="BN60" s="82">
        <v>0</v>
      </c>
      <c r="BO60" s="8">
        <v>0</v>
      </c>
      <c r="BP60" s="8">
        <f t="shared" si="155"/>
        <v>0</v>
      </c>
      <c r="BQ60" s="83" t="str">
        <f t="shared" si="168"/>
        <v/>
      </c>
      <c r="BR60" s="17"/>
      <c r="BT60" s="81" t="str">
        <f>Kategorie!B60</f>
        <v>akcesoria do sterylizacji</v>
      </c>
      <c r="BU60" s="82">
        <v>0</v>
      </c>
      <c r="BV60" s="8">
        <v>0</v>
      </c>
      <c r="BW60" s="8">
        <f t="shared" si="156"/>
        <v>0</v>
      </c>
      <c r="BX60" s="83" t="str">
        <f t="shared" si="169"/>
        <v/>
      </c>
      <c r="BY60" s="17"/>
      <c r="BZ60" s="25"/>
      <c r="CA60" s="7" t="str">
        <f>Kategorie!B60</f>
        <v>akcesoria do sterylizacji</v>
      </c>
      <c r="CB60" s="82">
        <v>0</v>
      </c>
      <c r="CC60" s="8">
        <v>0</v>
      </c>
      <c r="CD60" s="8">
        <f t="shared" si="157"/>
        <v>0</v>
      </c>
      <c r="CE60" s="83" t="str">
        <f t="shared" si="170"/>
        <v/>
      </c>
      <c r="CF60" s="17"/>
    </row>
    <row r="61" spans="2:84" s="71" customFormat="1" ht="15" customHeight="1" outlineLevel="1">
      <c r="B61" s="13" t="str">
        <f>Kategorie!B61</f>
        <v xml:space="preserve">opłata za sterylizację na zewnątrz (jeśli sterylizujesz u kogoś) </v>
      </c>
      <c r="C61" s="79">
        <v>0</v>
      </c>
      <c r="D61" s="8">
        <v>0</v>
      </c>
      <c r="E61" s="8">
        <f t="shared" si="158"/>
        <v>0</v>
      </c>
      <c r="F61" s="83" t="str">
        <f t="shared" si="159"/>
        <v/>
      </c>
      <c r="G61" s="17"/>
      <c r="I61" s="125" t="str">
        <f>Kategorie!B61</f>
        <v xml:space="preserve">opłata za sterylizację na zewnątrz (jeśli sterylizujesz u kogoś) </v>
      </c>
      <c r="J61" s="79">
        <v>0</v>
      </c>
      <c r="K61" s="8">
        <v>0</v>
      </c>
      <c r="L61" s="8">
        <f t="shared" si="147"/>
        <v>0</v>
      </c>
      <c r="M61" s="83" t="str">
        <f t="shared" si="160"/>
        <v/>
      </c>
      <c r="N61" s="17"/>
      <c r="P61" s="81" t="str">
        <f>Kategorie!B61</f>
        <v xml:space="preserve">opłata za sterylizację na zewnątrz (jeśli sterylizujesz u kogoś) </v>
      </c>
      <c r="Q61" s="79">
        <v>0</v>
      </c>
      <c r="R61" s="8">
        <v>0</v>
      </c>
      <c r="S61" s="8">
        <f t="shared" si="148"/>
        <v>0</v>
      </c>
      <c r="T61" s="83" t="str">
        <f t="shared" si="161"/>
        <v/>
      </c>
      <c r="U61" s="17"/>
      <c r="V61" s="25"/>
      <c r="W61" s="7" t="str">
        <f>Kategorie!B61</f>
        <v xml:space="preserve">opłata za sterylizację na zewnątrz (jeśli sterylizujesz u kogoś) </v>
      </c>
      <c r="X61" s="79">
        <v>0</v>
      </c>
      <c r="Y61" s="8">
        <v>0</v>
      </c>
      <c r="Z61" s="8">
        <f t="shared" si="149"/>
        <v>0</v>
      </c>
      <c r="AA61" s="83" t="str">
        <f t="shared" si="162"/>
        <v/>
      </c>
      <c r="AB61" s="17"/>
      <c r="AC61" s="25"/>
      <c r="AD61" s="81" t="str">
        <f>Kategorie!B61</f>
        <v xml:space="preserve">opłata za sterylizację na zewnątrz (jeśli sterylizujesz u kogoś) </v>
      </c>
      <c r="AE61" s="82">
        <v>0</v>
      </c>
      <c r="AF61" s="8">
        <v>0</v>
      </c>
      <c r="AG61" s="8">
        <f t="shared" si="150"/>
        <v>0</v>
      </c>
      <c r="AH61" s="83" t="str">
        <f t="shared" si="163"/>
        <v/>
      </c>
      <c r="AI61" s="17"/>
      <c r="AK61" s="81" t="str">
        <f>Kategorie!B61</f>
        <v xml:space="preserve">opłata za sterylizację na zewnątrz (jeśli sterylizujesz u kogoś) </v>
      </c>
      <c r="AL61" s="82">
        <v>0</v>
      </c>
      <c r="AM61" s="8">
        <v>0</v>
      </c>
      <c r="AN61" s="8">
        <f t="shared" si="151"/>
        <v>0</v>
      </c>
      <c r="AO61" s="83" t="str">
        <f t="shared" si="164"/>
        <v/>
      </c>
      <c r="AP61" s="17"/>
      <c r="AQ61" s="25"/>
      <c r="AR61" s="7" t="str">
        <f>Kategorie!B61</f>
        <v xml:space="preserve">opłata za sterylizację na zewnątrz (jeśli sterylizujesz u kogoś) </v>
      </c>
      <c r="AS61" s="82">
        <v>0</v>
      </c>
      <c r="AT61" s="8">
        <v>0</v>
      </c>
      <c r="AU61" s="8">
        <f t="shared" si="152"/>
        <v>0</v>
      </c>
      <c r="AV61" s="83" t="str">
        <f t="shared" si="165"/>
        <v/>
      </c>
      <c r="AW61" s="17"/>
      <c r="AY61" s="81" t="str">
        <f>Kategorie!B61</f>
        <v xml:space="preserve">opłata za sterylizację na zewnątrz (jeśli sterylizujesz u kogoś) </v>
      </c>
      <c r="AZ61" s="82">
        <v>0</v>
      </c>
      <c r="BA61" s="8">
        <v>0</v>
      </c>
      <c r="BB61" s="8">
        <f t="shared" si="153"/>
        <v>0</v>
      </c>
      <c r="BC61" s="83" t="str">
        <f t="shared" si="166"/>
        <v/>
      </c>
      <c r="BD61" s="17"/>
      <c r="BF61" s="81" t="str">
        <f>Kategorie!B61</f>
        <v xml:space="preserve">opłata za sterylizację na zewnątrz (jeśli sterylizujesz u kogoś) </v>
      </c>
      <c r="BG61" s="82">
        <v>0</v>
      </c>
      <c r="BH61" s="8">
        <v>0</v>
      </c>
      <c r="BI61" s="8">
        <f t="shared" si="154"/>
        <v>0</v>
      </c>
      <c r="BJ61" s="83" t="str">
        <f t="shared" si="167"/>
        <v/>
      </c>
      <c r="BK61" s="17"/>
      <c r="BL61" s="25"/>
      <c r="BM61" s="7" t="str">
        <f>Kategorie!B61</f>
        <v xml:space="preserve">opłata za sterylizację na zewnątrz (jeśli sterylizujesz u kogoś) </v>
      </c>
      <c r="BN61" s="82">
        <v>0</v>
      </c>
      <c r="BO61" s="8">
        <v>0</v>
      </c>
      <c r="BP61" s="8">
        <f t="shared" si="155"/>
        <v>0</v>
      </c>
      <c r="BQ61" s="83" t="str">
        <f t="shared" si="168"/>
        <v/>
      </c>
      <c r="BR61" s="17"/>
      <c r="BT61" s="81" t="str">
        <f>Kategorie!B61</f>
        <v xml:space="preserve">opłata za sterylizację na zewnątrz (jeśli sterylizujesz u kogoś) </v>
      </c>
      <c r="BU61" s="82">
        <v>0</v>
      </c>
      <c r="BV61" s="8">
        <v>0</v>
      </c>
      <c r="BW61" s="8">
        <f t="shared" si="156"/>
        <v>0</v>
      </c>
      <c r="BX61" s="83" t="str">
        <f t="shared" si="169"/>
        <v/>
      </c>
      <c r="BY61" s="17"/>
      <c r="BZ61" s="25"/>
      <c r="CA61" s="7" t="str">
        <f>Kategorie!B61</f>
        <v xml:space="preserve">opłata za sterylizację na zewnątrz (jeśli sterylizujesz u kogoś) </v>
      </c>
      <c r="CB61" s="82">
        <v>0</v>
      </c>
      <c r="CC61" s="8">
        <v>0</v>
      </c>
      <c r="CD61" s="8">
        <f t="shared" si="157"/>
        <v>0</v>
      </c>
      <c r="CE61" s="83" t="str">
        <f t="shared" si="170"/>
        <v/>
      </c>
      <c r="CF61" s="17"/>
    </row>
    <row r="62" spans="2:84" s="71" customFormat="1" outlineLevel="1">
      <c r="B62" s="13" t="str">
        <f>Kategorie!B62</f>
        <v>inne</v>
      </c>
      <c r="C62" s="79">
        <v>0</v>
      </c>
      <c r="D62" s="8">
        <v>0</v>
      </c>
      <c r="E62" s="8">
        <f t="shared" si="158"/>
        <v>0</v>
      </c>
      <c r="F62" s="83" t="str">
        <f t="shared" si="159"/>
        <v/>
      </c>
      <c r="G62" s="17"/>
      <c r="I62" s="125" t="str">
        <f>Kategorie!B62</f>
        <v>inne</v>
      </c>
      <c r="J62" s="79">
        <v>0</v>
      </c>
      <c r="K62" s="8">
        <v>0</v>
      </c>
      <c r="L62" s="8">
        <f t="shared" si="147"/>
        <v>0</v>
      </c>
      <c r="M62" s="83" t="str">
        <f t="shared" si="160"/>
        <v/>
      </c>
      <c r="N62" s="17"/>
      <c r="P62" s="81" t="str">
        <f>Kategorie!B62</f>
        <v>inne</v>
      </c>
      <c r="Q62" s="79">
        <v>0</v>
      </c>
      <c r="R62" s="8">
        <v>0</v>
      </c>
      <c r="S62" s="8">
        <f t="shared" si="148"/>
        <v>0</v>
      </c>
      <c r="T62" s="83" t="str">
        <f t="shared" si="161"/>
        <v/>
      </c>
      <c r="U62" s="17"/>
      <c r="V62" s="25"/>
      <c r="W62" s="7" t="str">
        <f>Kategorie!B62</f>
        <v>inne</v>
      </c>
      <c r="X62" s="79">
        <v>0</v>
      </c>
      <c r="Y62" s="8">
        <v>0</v>
      </c>
      <c r="Z62" s="8">
        <f t="shared" si="149"/>
        <v>0</v>
      </c>
      <c r="AA62" s="83" t="str">
        <f t="shared" si="162"/>
        <v/>
      </c>
      <c r="AB62" s="17"/>
      <c r="AC62" s="25"/>
      <c r="AD62" s="81" t="str">
        <f>Kategorie!B62</f>
        <v>inne</v>
      </c>
      <c r="AE62" s="82">
        <v>0</v>
      </c>
      <c r="AF62" s="8">
        <v>0</v>
      </c>
      <c r="AG62" s="8">
        <f t="shared" si="150"/>
        <v>0</v>
      </c>
      <c r="AH62" s="83" t="str">
        <f t="shared" si="163"/>
        <v/>
      </c>
      <c r="AI62" s="17"/>
      <c r="AK62" s="81" t="str">
        <f>Kategorie!B62</f>
        <v>inne</v>
      </c>
      <c r="AL62" s="82">
        <v>0</v>
      </c>
      <c r="AM62" s="8">
        <v>0</v>
      </c>
      <c r="AN62" s="8">
        <f t="shared" si="151"/>
        <v>0</v>
      </c>
      <c r="AO62" s="83" t="str">
        <f t="shared" si="164"/>
        <v/>
      </c>
      <c r="AP62" s="17"/>
      <c r="AQ62" s="25"/>
      <c r="AR62" s="7" t="str">
        <f>Kategorie!B62</f>
        <v>inne</v>
      </c>
      <c r="AS62" s="82">
        <v>0</v>
      </c>
      <c r="AT62" s="8">
        <v>0</v>
      </c>
      <c r="AU62" s="8">
        <f t="shared" si="152"/>
        <v>0</v>
      </c>
      <c r="AV62" s="83" t="str">
        <f t="shared" si="165"/>
        <v/>
      </c>
      <c r="AW62" s="17"/>
      <c r="AY62" s="81" t="str">
        <f>Kategorie!B62</f>
        <v>inne</v>
      </c>
      <c r="AZ62" s="82">
        <v>0</v>
      </c>
      <c r="BA62" s="8">
        <v>0</v>
      </c>
      <c r="BB62" s="8">
        <f t="shared" si="153"/>
        <v>0</v>
      </c>
      <c r="BC62" s="83" t="str">
        <f t="shared" si="166"/>
        <v/>
      </c>
      <c r="BD62" s="17"/>
      <c r="BF62" s="81" t="str">
        <f>Kategorie!B62</f>
        <v>inne</v>
      </c>
      <c r="BG62" s="82">
        <v>0</v>
      </c>
      <c r="BH62" s="8">
        <v>0</v>
      </c>
      <c r="BI62" s="8">
        <f t="shared" si="154"/>
        <v>0</v>
      </c>
      <c r="BJ62" s="83" t="str">
        <f t="shared" si="167"/>
        <v/>
      </c>
      <c r="BK62" s="17"/>
      <c r="BL62" s="25"/>
      <c r="BM62" s="7" t="str">
        <f>Kategorie!B62</f>
        <v>inne</v>
      </c>
      <c r="BN62" s="82">
        <v>0</v>
      </c>
      <c r="BO62" s="8">
        <v>0</v>
      </c>
      <c r="BP62" s="8">
        <f t="shared" si="155"/>
        <v>0</v>
      </c>
      <c r="BQ62" s="83" t="str">
        <f t="shared" si="168"/>
        <v/>
      </c>
      <c r="BR62" s="17"/>
      <c r="BT62" s="81" t="str">
        <f>Kategorie!B62</f>
        <v>inne</v>
      </c>
      <c r="BU62" s="82">
        <v>0</v>
      </c>
      <c r="BV62" s="8">
        <v>0</v>
      </c>
      <c r="BW62" s="8">
        <f t="shared" si="156"/>
        <v>0</v>
      </c>
      <c r="BX62" s="83" t="str">
        <f t="shared" si="169"/>
        <v/>
      </c>
      <c r="BY62" s="17"/>
      <c r="BZ62" s="25"/>
      <c r="CA62" s="7" t="str">
        <f>Kategorie!B62</f>
        <v>inne</v>
      </c>
      <c r="CB62" s="82">
        <v>0</v>
      </c>
      <c r="CC62" s="8">
        <v>0</v>
      </c>
      <c r="CD62" s="8">
        <f t="shared" si="157"/>
        <v>0</v>
      </c>
      <c r="CE62" s="83" t="str">
        <f t="shared" si="170"/>
        <v/>
      </c>
      <c r="CF62" s="17"/>
    </row>
    <row r="63" spans="2:84" s="71" customFormat="1" outlineLevel="1">
      <c r="B63" s="13" t="str">
        <f>Kategorie!B63</f>
        <v>.</v>
      </c>
      <c r="C63" s="79">
        <v>0</v>
      </c>
      <c r="D63" s="8">
        <v>0</v>
      </c>
      <c r="E63" s="8">
        <f t="shared" si="158"/>
        <v>0</v>
      </c>
      <c r="F63" s="83" t="str">
        <f t="shared" si="159"/>
        <v/>
      </c>
      <c r="G63" s="17"/>
      <c r="I63" s="125" t="str">
        <f>Kategorie!B63</f>
        <v>.</v>
      </c>
      <c r="J63" s="79">
        <v>0</v>
      </c>
      <c r="K63" s="8">
        <v>0</v>
      </c>
      <c r="L63" s="8">
        <f t="shared" si="147"/>
        <v>0</v>
      </c>
      <c r="M63" s="83" t="str">
        <f t="shared" si="160"/>
        <v/>
      </c>
      <c r="N63" s="17"/>
      <c r="P63" s="81" t="str">
        <f>Kategorie!B63</f>
        <v>.</v>
      </c>
      <c r="Q63" s="79">
        <v>0</v>
      </c>
      <c r="R63" s="8">
        <v>0</v>
      </c>
      <c r="S63" s="8">
        <f t="shared" si="148"/>
        <v>0</v>
      </c>
      <c r="T63" s="83" t="str">
        <f t="shared" si="161"/>
        <v/>
      </c>
      <c r="U63" s="17"/>
      <c r="V63" s="25"/>
      <c r="W63" s="7" t="str">
        <f>Kategorie!B63</f>
        <v>.</v>
      </c>
      <c r="X63" s="79">
        <v>0</v>
      </c>
      <c r="Y63" s="8">
        <v>0</v>
      </c>
      <c r="Z63" s="8">
        <f t="shared" si="149"/>
        <v>0</v>
      </c>
      <c r="AA63" s="83" t="str">
        <f t="shared" si="162"/>
        <v/>
      </c>
      <c r="AB63" s="17"/>
      <c r="AC63" s="25"/>
      <c r="AD63" s="81" t="str">
        <f>Kategorie!B63</f>
        <v>.</v>
      </c>
      <c r="AE63" s="82">
        <v>0</v>
      </c>
      <c r="AF63" s="8">
        <v>0</v>
      </c>
      <c r="AG63" s="8">
        <f t="shared" si="150"/>
        <v>0</v>
      </c>
      <c r="AH63" s="83" t="str">
        <f t="shared" si="163"/>
        <v/>
      </c>
      <c r="AI63" s="17"/>
      <c r="AK63" s="81" t="str">
        <f>Kategorie!B63</f>
        <v>.</v>
      </c>
      <c r="AL63" s="82">
        <v>0</v>
      </c>
      <c r="AM63" s="8">
        <v>0</v>
      </c>
      <c r="AN63" s="8">
        <f t="shared" si="151"/>
        <v>0</v>
      </c>
      <c r="AO63" s="83" t="str">
        <f t="shared" si="164"/>
        <v/>
      </c>
      <c r="AP63" s="17"/>
      <c r="AQ63" s="25"/>
      <c r="AR63" s="7" t="str">
        <f>Kategorie!B63</f>
        <v>.</v>
      </c>
      <c r="AS63" s="82">
        <v>0</v>
      </c>
      <c r="AT63" s="8">
        <v>0</v>
      </c>
      <c r="AU63" s="8">
        <f t="shared" si="152"/>
        <v>0</v>
      </c>
      <c r="AV63" s="83" t="str">
        <f t="shared" si="165"/>
        <v/>
      </c>
      <c r="AW63" s="17"/>
      <c r="AY63" s="81" t="str">
        <f>Kategorie!B63</f>
        <v>.</v>
      </c>
      <c r="AZ63" s="82">
        <v>0</v>
      </c>
      <c r="BA63" s="8">
        <v>0</v>
      </c>
      <c r="BB63" s="8">
        <f t="shared" si="153"/>
        <v>0</v>
      </c>
      <c r="BC63" s="83" t="str">
        <f t="shared" si="166"/>
        <v/>
      </c>
      <c r="BD63" s="17"/>
      <c r="BF63" s="81" t="str">
        <f>Kategorie!B63</f>
        <v>.</v>
      </c>
      <c r="BG63" s="82">
        <v>0</v>
      </c>
      <c r="BH63" s="8">
        <v>0</v>
      </c>
      <c r="BI63" s="8">
        <f t="shared" si="154"/>
        <v>0</v>
      </c>
      <c r="BJ63" s="83" t="str">
        <f t="shared" si="167"/>
        <v/>
      </c>
      <c r="BK63" s="17"/>
      <c r="BL63" s="25"/>
      <c r="BM63" s="7" t="str">
        <f>Kategorie!B63</f>
        <v>.</v>
      </c>
      <c r="BN63" s="82">
        <v>0</v>
      </c>
      <c r="BO63" s="8">
        <v>0</v>
      </c>
      <c r="BP63" s="8">
        <f t="shared" si="155"/>
        <v>0</v>
      </c>
      <c r="BQ63" s="83" t="str">
        <f t="shared" si="168"/>
        <v/>
      </c>
      <c r="BR63" s="17"/>
      <c r="BT63" s="81" t="str">
        <f>Kategorie!B63</f>
        <v>.</v>
      </c>
      <c r="BU63" s="82">
        <v>0</v>
      </c>
      <c r="BV63" s="8">
        <v>0</v>
      </c>
      <c r="BW63" s="8">
        <f t="shared" si="156"/>
        <v>0</v>
      </c>
      <c r="BX63" s="83" t="str">
        <f t="shared" si="169"/>
        <v/>
      </c>
      <c r="BY63" s="17"/>
      <c r="BZ63" s="25"/>
      <c r="CA63" s="7" t="str">
        <f>Kategorie!B63</f>
        <v>.</v>
      </c>
      <c r="CB63" s="82">
        <v>0</v>
      </c>
      <c r="CC63" s="8">
        <v>0</v>
      </c>
      <c r="CD63" s="8">
        <f t="shared" si="157"/>
        <v>0</v>
      </c>
      <c r="CE63" s="83" t="str">
        <f t="shared" si="170"/>
        <v/>
      </c>
      <c r="CF63" s="17"/>
    </row>
    <row r="64" spans="2:84" s="71" customFormat="1" outlineLevel="1">
      <c r="B64" s="13" t="str">
        <f>Kategorie!B64</f>
        <v>.</v>
      </c>
      <c r="C64" s="79">
        <v>0</v>
      </c>
      <c r="D64" s="8">
        <v>0</v>
      </c>
      <c r="E64" s="8">
        <f t="shared" si="158"/>
        <v>0</v>
      </c>
      <c r="F64" s="83" t="str">
        <f t="shared" si="159"/>
        <v/>
      </c>
      <c r="G64" s="17"/>
      <c r="I64" s="125" t="str">
        <f>Kategorie!B64</f>
        <v>.</v>
      </c>
      <c r="J64" s="79">
        <v>0</v>
      </c>
      <c r="K64" s="8">
        <v>0</v>
      </c>
      <c r="L64" s="8">
        <f t="shared" si="147"/>
        <v>0</v>
      </c>
      <c r="M64" s="83" t="str">
        <f t="shared" si="160"/>
        <v/>
      </c>
      <c r="N64" s="17"/>
      <c r="P64" s="81" t="str">
        <f>Kategorie!B64</f>
        <v>.</v>
      </c>
      <c r="Q64" s="79">
        <v>0</v>
      </c>
      <c r="R64" s="8">
        <v>0</v>
      </c>
      <c r="S64" s="8">
        <f t="shared" si="148"/>
        <v>0</v>
      </c>
      <c r="T64" s="83" t="str">
        <f t="shared" si="161"/>
        <v/>
      </c>
      <c r="U64" s="17"/>
      <c r="V64" s="25"/>
      <c r="W64" s="7" t="str">
        <f>Kategorie!B64</f>
        <v>.</v>
      </c>
      <c r="X64" s="79">
        <v>0</v>
      </c>
      <c r="Y64" s="8">
        <v>0</v>
      </c>
      <c r="Z64" s="8">
        <f t="shared" si="149"/>
        <v>0</v>
      </c>
      <c r="AA64" s="83" t="str">
        <f t="shared" si="162"/>
        <v/>
      </c>
      <c r="AB64" s="17"/>
      <c r="AC64" s="25"/>
      <c r="AD64" s="81" t="str">
        <f>Kategorie!B64</f>
        <v>.</v>
      </c>
      <c r="AE64" s="82">
        <v>0</v>
      </c>
      <c r="AF64" s="8">
        <v>0</v>
      </c>
      <c r="AG64" s="8">
        <f t="shared" si="150"/>
        <v>0</v>
      </c>
      <c r="AH64" s="83" t="str">
        <f t="shared" si="163"/>
        <v/>
      </c>
      <c r="AI64" s="17"/>
      <c r="AK64" s="81" t="str">
        <f>Kategorie!B64</f>
        <v>.</v>
      </c>
      <c r="AL64" s="82">
        <v>0</v>
      </c>
      <c r="AM64" s="8">
        <v>0</v>
      </c>
      <c r="AN64" s="8">
        <f t="shared" si="151"/>
        <v>0</v>
      </c>
      <c r="AO64" s="83" t="str">
        <f t="shared" si="164"/>
        <v/>
      </c>
      <c r="AP64" s="17"/>
      <c r="AQ64" s="25"/>
      <c r="AR64" s="7" t="str">
        <f>Kategorie!B64</f>
        <v>.</v>
      </c>
      <c r="AS64" s="82">
        <v>0</v>
      </c>
      <c r="AT64" s="8">
        <v>0</v>
      </c>
      <c r="AU64" s="8">
        <f t="shared" si="152"/>
        <v>0</v>
      </c>
      <c r="AV64" s="83" t="str">
        <f t="shared" si="165"/>
        <v/>
      </c>
      <c r="AW64" s="17"/>
      <c r="AY64" s="81" t="str">
        <f>Kategorie!B64</f>
        <v>.</v>
      </c>
      <c r="AZ64" s="82">
        <v>0</v>
      </c>
      <c r="BA64" s="8">
        <v>0</v>
      </c>
      <c r="BB64" s="8">
        <f t="shared" si="153"/>
        <v>0</v>
      </c>
      <c r="BC64" s="83" t="str">
        <f t="shared" si="166"/>
        <v/>
      </c>
      <c r="BD64" s="17"/>
      <c r="BF64" s="81" t="str">
        <f>Kategorie!B64</f>
        <v>.</v>
      </c>
      <c r="BG64" s="82">
        <v>0</v>
      </c>
      <c r="BH64" s="8">
        <v>0</v>
      </c>
      <c r="BI64" s="8">
        <f t="shared" si="154"/>
        <v>0</v>
      </c>
      <c r="BJ64" s="83" t="str">
        <f t="shared" si="167"/>
        <v/>
      </c>
      <c r="BK64" s="17"/>
      <c r="BL64" s="25"/>
      <c r="BM64" s="7" t="str">
        <f>Kategorie!B64</f>
        <v>.</v>
      </c>
      <c r="BN64" s="82">
        <v>0</v>
      </c>
      <c r="BO64" s="8">
        <v>0</v>
      </c>
      <c r="BP64" s="8">
        <f t="shared" si="155"/>
        <v>0</v>
      </c>
      <c r="BQ64" s="83" t="str">
        <f t="shared" si="168"/>
        <v/>
      </c>
      <c r="BR64" s="17"/>
      <c r="BT64" s="81" t="str">
        <f>Kategorie!B64</f>
        <v>.</v>
      </c>
      <c r="BU64" s="82">
        <v>0</v>
      </c>
      <c r="BV64" s="8">
        <v>0</v>
      </c>
      <c r="BW64" s="8">
        <f t="shared" si="156"/>
        <v>0</v>
      </c>
      <c r="BX64" s="83" t="str">
        <f t="shared" si="169"/>
        <v/>
      </c>
      <c r="BY64" s="17"/>
      <c r="BZ64" s="25"/>
      <c r="CA64" s="7" t="str">
        <f>Kategorie!B64</f>
        <v>.</v>
      </c>
      <c r="CB64" s="82">
        <v>0</v>
      </c>
      <c r="CC64" s="8">
        <v>0</v>
      </c>
      <c r="CD64" s="8">
        <f t="shared" si="157"/>
        <v>0</v>
      </c>
      <c r="CE64" s="83" t="str">
        <f t="shared" si="170"/>
        <v/>
      </c>
      <c r="CF64" s="17"/>
    </row>
    <row r="65" spans="2:84" s="71" customFormat="1" outlineLevel="1">
      <c r="B65" s="19"/>
      <c r="C65" s="14"/>
      <c r="D65" s="14"/>
      <c r="E65" s="14"/>
      <c r="F65" s="14"/>
      <c r="G65" s="14"/>
      <c r="I65" s="126"/>
      <c r="J65" s="14"/>
      <c r="K65" s="14"/>
      <c r="L65" s="14"/>
      <c r="M65" s="14"/>
      <c r="N65" s="14"/>
      <c r="P65" s="14"/>
      <c r="Q65" s="14"/>
      <c r="R65" s="14"/>
      <c r="S65" s="14"/>
      <c r="T65" s="14"/>
      <c r="U65" s="14"/>
      <c r="W65" s="14"/>
      <c r="X65" s="14"/>
      <c r="Y65" s="14"/>
      <c r="Z65" s="14"/>
      <c r="AA65" s="14"/>
      <c r="AB65" s="14"/>
      <c r="AD65" s="14"/>
      <c r="AE65" s="14"/>
      <c r="AF65" s="14"/>
      <c r="AG65" s="14"/>
      <c r="AH65" s="14"/>
      <c r="AI65" s="14"/>
      <c r="AK65" s="14"/>
      <c r="AL65" s="14"/>
      <c r="AM65" s="14"/>
      <c r="AN65" s="14"/>
      <c r="AO65" s="14"/>
      <c r="AP65" s="14"/>
      <c r="AR65" s="14"/>
      <c r="AS65" s="14"/>
      <c r="AT65" s="14"/>
      <c r="AU65" s="14"/>
      <c r="AV65" s="14"/>
      <c r="AW65" s="14"/>
      <c r="AY65" s="14"/>
      <c r="AZ65" s="14"/>
      <c r="BA65" s="14"/>
      <c r="BB65" s="14"/>
      <c r="BC65" s="14"/>
      <c r="BD65" s="14"/>
      <c r="BF65" s="14"/>
      <c r="BG65" s="14"/>
      <c r="BH65" s="14"/>
      <c r="BI65" s="14"/>
      <c r="BJ65" s="14"/>
      <c r="BK65" s="14"/>
      <c r="BM65" s="14"/>
      <c r="BN65" s="14"/>
      <c r="BO65" s="14"/>
      <c r="BP65" s="14"/>
      <c r="BQ65" s="14"/>
      <c r="BR65" s="14"/>
      <c r="BT65" s="14"/>
      <c r="BU65" s="14"/>
      <c r="BV65" s="14"/>
      <c r="BW65" s="14"/>
      <c r="BX65" s="14"/>
      <c r="BY65" s="14"/>
      <c r="CA65" s="14"/>
      <c r="CB65" s="14"/>
      <c r="CC65" s="14"/>
      <c r="CD65" s="14"/>
      <c r="CE65" s="14"/>
      <c r="CF65" s="14"/>
    </row>
    <row r="66" spans="2:84" s="71" customFormat="1" ht="15" customHeight="1">
      <c r="B66" s="87" t="str">
        <f>Kategorie!B66</f>
        <v>Produkty i akcesoria jednorazowe</v>
      </c>
      <c r="C66" s="32">
        <f t="shared" ref="C66:D66" si="171">SUM(C67:C76)</f>
        <v>0</v>
      </c>
      <c r="D66" s="77">
        <f t="shared" si="171"/>
        <v>0</v>
      </c>
      <c r="E66" s="88">
        <f>C66-D66</f>
        <v>0</v>
      </c>
      <c r="F66" s="78" t="str">
        <f t="shared" ref="F66:F71" si="172">IFERROR(D66/C66,"")</f>
        <v/>
      </c>
      <c r="G66" s="88"/>
      <c r="I66" s="123" t="str">
        <f>Kategorie!B66</f>
        <v>Produkty i akcesoria jednorazowe</v>
      </c>
      <c r="J66" s="32">
        <f t="shared" ref="J66:K66" si="173">SUM(J67:J76)</f>
        <v>0</v>
      </c>
      <c r="K66" s="77">
        <f t="shared" si="173"/>
        <v>0</v>
      </c>
      <c r="L66" s="88">
        <f>J66-K66</f>
        <v>0</v>
      </c>
      <c r="M66" s="78" t="str">
        <f t="shared" ref="M66:M76" si="174">IFERROR(K66/J66,"")</f>
        <v/>
      </c>
      <c r="N66" s="88"/>
      <c r="P66" s="43" t="str">
        <f>Kategorie!B66</f>
        <v>Produkty i akcesoria jednorazowe</v>
      </c>
      <c r="Q66" s="32">
        <f t="shared" ref="Q66:R66" si="175">SUM(Q67:Q76)</f>
        <v>0</v>
      </c>
      <c r="R66" s="77">
        <f t="shared" si="175"/>
        <v>0</v>
      </c>
      <c r="S66" s="88">
        <f>Q66-R66</f>
        <v>0</v>
      </c>
      <c r="T66" s="78" t="str">
        <f t="shared" ref="T66:T76" si="176">IFERROR(R66/Q66,"")</f>
        <v/>
      </c>
      <c r="U66" s="88"/>
      <c r="V66" s="89"/>
      <c r="W66" s="43" t="str">
        <f>Kategorie!B66</f>
        <v>Produkty i akcesoria jednorazowe</v>
      </c>
      <c r="X66" s="32">
        <f t="shared" ref="X66:Y66" si="177">SUM(X67:X76)</f>
        <v>0</v>
      </c>
      <c r="Y66" s="77">
        <f t="shared" si="177"/>
        <v>0</v>
      </c>
      <c r="Z66" s="88">
        <f>X66-Y66</f>
        <v>0</v>
      </c>
      <c r="AA66" s="78" t="str">
        <f t="shared" ref="AA66:AA76" si="178">IFERROR(Y66/X66,"")</f>
        <v/>
      </c>
      <c r="AB66" s="88"/>
      <c r="AC66" s="89"/>
      <c r="AD66" s="43" t="str">
        <f>Kategorie!B66</f>
        <v>Produkty i akcesoria jednorazowe</v>
      </c>
      <c r="AE66" s="32">
        <f t="shared" ref="AE66:AF66" si="179">SUM(AE67:AE76)</f>
        <v>0</v>
      </c>
      <c r="AF66" s="77">
        <f t="shared" si="179"/>
        <v>0</v>
      </c>
      <c r="AG66" s="88">
        <f>AE66-AF66</f>
        <v>0</v>
      </c>
      <c r="AH66" s="78" t="str">
        <f t="shared" ref="AH66:AH76" si="180">IFERROR(AF66/AE66,"")</f>
        <v/>
      </c>
      <c r="AI66" s="88"/>
      <c r="AK66" s="43" t="str">
        <f>Kategorie!B66</f>
        <v>Produkty i akcesoria jednorazowe</v>
      </c>
      <c r="AL66" s="88">
        <f>SUM(Tabela103451245177[[#All],[Kolumna2]])</f>
        <v>0</v>
      </c>
      <c r="AM66" s="88">
        <f>SUM(Tabela103451245177[[#All],[Kolumna3]])</f>
        <v>0</v>
      </c>
      <c r="AN66" s="88">
        <f>AL66-AM66</f>
        <v>0</v>
      </c>
      <c r="AO66" s="78" t="str">
        <f t="shared" ref="AO66:AO76" si="181">IFERROR(AM66/AL66,"")</f>
        <v/>
      </c>
      <c r="AP66" s="88"/>
      <c r="AQ66" s="89"/>
      <c r="AR66" s="43" t="str">
        <f>Kategorie!B66</f>
        <v>Produkty i akcesoria jednorazowe</v>
      </c>
      <c r="AS66" s="32">
        <f t="shared" ref="AS66:AT66" si="182">SUM(AS67:AS76)</f>
        <v>0</v>
      </c>
      <c r="AT66" s="77">
        <f t="shared" si="182"/>
        <v>0</v>
      </c>
      <c r="AU66" s="88">
        <f>AS66-AT66</f>
        <v>0</v>
      </c>
      <c r="AV66" s="78" t="str">
        <f t="shared" ref="AV66:AV76" si="183">IFERROR(AT66/AS66,"")</f>
        <v/>
      </c>
      <c r="AW66" s="88"/>
      <c r="AY66" s="43" t="str">
        <f>Kategorie!B66</f>
        <v>Produkty i akcesoria jednorazowe</v>
      </c>
      <c r="AZ66" s="32">
        <f t="shared" ref="AZ66:BA66" si="184">SUM(AZ67:AZ76)</f>
        <v>0</v>
      </c>
      <c r="BA66" s="77">
        <f t="shared" si="184"/>
        <v>0</v>
      </c>
      <c r="BB66" s="88">
        <f>AZ66-BA66</f>
        <v>0</v>
      </c>
      <c r="BC66" s="78" t="str">
        <f t="shared" ref="BC66:BC76" si="185">IFERROR(BA66/AZ66,"")</f>
        <v/>
      </c>
      <c r="BD66" s="88"/>
      <c r="BF66" s="43" t="str">
        <f>Kategorie!B66</f>
        <v>Produkty i akcesoria jednorazowe</v>
      </c>
      <c r="BG66" s="32">
        <f t="shared" ref="BG66:BH66" si="186">SUM(BG67:BG76)</f>
        <v>0</v>
      </c>
      <c r="BH66" s="77">
        <f t="shared" si="186"/>
        <v>0</v>
      </c>
      <c r="BI66" s="88">
        <f>BG66-BH66</f>
        <v>0</v>
      </c>
      <c r="BJ66" s="78" t="str">
        <f t="shared" ref="BJ66:BJ76" si="187">IFERROR(BH66/BG66,"")</f>
        <v/>
      </c>
      <c r="BK66" s="88"/>
      <c r="BL66" s="89"/>
      <c r="BM66" s="43" t="str">
        <f>Kategorie!B66</f>
        <v>Produkty i akcesoria jednorazowe</v>
      </c>
      <c r="BN66" s="32">
        <f t="shared" ref="BN66:BO66" si="188">SUM(BN67:BN76)</f>
        <v>0</v>
      </c>
      <c r="BO66" s="77">
        <f t="shared" si="188"/>
        <v>0</v>
      </c>
      <c r="BP66" s="88">
        <f>BN66-BO66</f>
        <v>0</v>
      </c>
      <c r="BQ66" s="78" t="str">
        <f t="shared" ref="BQ66:BQ76" si="189">IFERROR(BO66/BN66,"")</f>
        <v/>
      </c>
      <c r="BR66" s="88"/>
      <c r="BT66" s="43" t="str">
        <f>Kategorie!B66</f>
        <v>Produkty i akcesoria jednorazowe</v>
      </c>
      <c r="BU66" s="32">
        <f t="shared" ref="BU66:BV66" si="190">SUM(BU67:BU76)</f>
        <v>0</v>
      </c>
      <c r="BV66" s="77">
        <f t="shared" si="190"/>
        <v>0</v>
      </c>
      <c r="BW66" s="88">
        <f>BU66-BV66</f>
        <v>0</v>
      </c>
      <c r="BX66" s="78" t="str">
        <f t="shared" ref="BX66:BX76" si="191">IFERROR(BV66/BU66,"")</f>
        <v/>
      </c>
      <c r="BY66" s="88"/>
      <c r="BZ66" s="89"/>
      <c r="CA66" s="43" t="str">
        <f>Kategorie!B66</f>
        <v>Produkty i akcesoria jednorazowe</v>
      </c>
      <c r="CB66" s="32">
        <f t="shared" ref="CB66:CC66" si="192">SUM(CB67:CB76)</f>
        <v>0</v>
      </c>
      <c r="CC66" s="77">
        <f t="shared" si="192"/>
        <v>0</v>
      </c>
      <c r="CD66" s="88">
        <f>CB66-CC66</f>
        <v>0</v>
      </c>
      <c r="CE66" s="78" t="str">
        <f t="shared" ref="CE66:CE76" si="193">IFERROR(CC66/CB66,"")</f>
        <v/>
      </c>
      <c r="CF66" s="88"/>
    </row>
    <row r="67" spans="2:84" s="71" customFormat="1" outlineLevel="1">
      <c r="B67" s="7" t="str">
        <f>Kategorie!B67</f>
        <v>wzierniki</v>
      </c>
      <c r="C67" s="79">
        <v>0</v>
      </c>
      <c r="D67" s="8">
        <v>0</v>
      </c>
      <c r="E67" s="8">
        <f t="shared" ref="E67:E71" si="194">C67-D67</f>
        <v>0</v>
      </c>
      <c r="F67" s="80" t="str">
        <f t="shared" si="172"/>
        <v/>
      </c>
      <c r="G67" s="8"/>
      <c r="I67" s="122" t="str">
        <f>Kategorie!B67</f>
        <v>wzierniki</v>
      </c>
      <c r="J67" s="79">
        <v>0</v>
      </c>
      <c r="K67" s="8">
        <v>0</v>
      </c>
      <c r="L67" s="8">
        <f t="shared" ref="L67:L76" si="195">J67-K67</f>
        <v>0</v>
      </c>
      <c r="M67" s="80" t="str">
        <f t="shared" si="174"/>
        <v/>
      </c>
      <c r="N67" s="8"/>
      <c r="P67" s="81" t="str">
        <f>Kategorie!B67</f>
        <v>wzierniki</v>
      </c>
      <c r="Q67" s="79">
        <v>0</v>
      </c>
      <c r="R67" s="8">
        <v>0</v>
      </c>
      <c r="S67" s="8">
        <f t="shared" ref="S67:S76" si="196">Q67-R67</f>
        <v>0</v>
      </c>
      <c r="T67" s="80" t="str">
        <f t="shared" si="176"/>
        <v/>
      </c>
      <c r="U67" s="8"/>
      <c r="V67" s="24"/>
      <c r="W67" s="7" t="str">
        <f>Kategorie!B67</f>
        <v>wzierniki</v>
      </c>
      <c r="X67" s="79">
        <v>0</v>
      </c>
      <c r="Y67" s="8">
        <v>0</v>
      </c>
      <c r="Z67" s="8">
        <f t="shared" ref="Z67:Z76" si="197">X67-Y67</f>
        <v>0</v>
      </c>
      <c r="AA67" s="80" t="str">
        <f t="shared" si="178"/>
        <v/>
      </c>
      <c r="AB67" s="8"/>
      <c r="AC67" s="24"/>
      <c r="AD67" s="81" t="str">
        <f>Kategorie!B67</f>
        <v>wzierniki</v>
      </c>
      <c r="AE67" s="82">
        <v>0</v>
      </c>
      <c r="AF67" s="8">
        <v>0</v>
      </c>
      <c r="AG67" s="8">
        <f t="shared" ref="AG67:AG76" si="198">AE67-AF67</f>
        <v>0</v>
      </c>
      <c r="AH67" s="80" t="str">
        <f t="shared" si="180"/>
        <v/>
      </c>
      <c r="AI67" s="8"/>
      <c r="AK67" s="81" t="str">
        <f>Kategorie!B67</f>
        <v>wzierniki</v>
      </c>
      <c r="AL67" s="82">
        <v>0</v>
      </c>
      <c r="AM67" s="8">
        <v>0</v>
      </c>
      <c r="AN67" s="8">
        <f t="shared" ref="AN67:AN76" si="199">AL67-AM67</f>
        <v>0</v>
      </c>
      <c r="AO67" s="80" t="str">
        <f t="shared" si="181"/>
        <v/>
      </c>
      <c r="AP67" s="8"/>
      <c r="AQ67" s="24"/>
      <c r="AR67" s="7" t="str">
        <f>Kategorie!B67</f>
        <v>wzierniki</v>
      </c>
      <c r="AS67" s="82">
        <v>0</v>
      </c>
      <c r="AT67" s="8">
        <v>0</v>
      </c>
      <c r="AU67" s="8">
        <f t="shared" ref="AU67:AU76" si="200">AS67-AT67</f>
        <v>0</v>
      </c>
      <c r="AV67" s="80" t="str">
        <f t="shared" si="183"/>
        <v/>
      </c>
      <c r="AW67" s="8"/>
      <c r="AY67" s="81" t="str">
        <f>Kategorie!B67</f>
        <v>wzierniki</v>
      </c>
      <c r="AZ67" s="82">
        <v>0</v>
      </c>
      <c r="BA67" s="8">
        <v>0</v>
      </c>
      <c r="BB67" s="8">
        <f t="shared" ref="BB67:BB76" si="201">AZ67-BA67</f>
        <v>0</v>
      </c>
      <c r="BC67" s="80" t="str">
        <f t="shared" si="185"/>
        <v/>
      </c>
      <c r="BD67" s="8"/>
      <c r="BF67" s="81" t="str">
        <f>Kategorie!B67</f>
        <v>wzierniki</v>
      </c>
      <c r="BG67" s="82">
        <v>0</v>
      </c>
      <c r="BH67" s="8">
        <v>0</v>
      </c>
      <c r="BI67" s="8">
        <f t="shared" ref="BI67:BI76" si="202">BG67-BH67</f>
        <v>0</v>
      </c>
      <c r="BJ67" s="80" t="str">
        <f t="shared" si="187"/>
        <v/>
      </c>
      <c r="BK67" s="8"/>
      <c r="BL67" s="24"/>
      <c r="BM67" s="7" t="str">
        <f>Kategorie!B67</f>
        <v>wzierniki</v>
      </c>
      <c r="BN67" s="82">
        <v>0</v>
      </c>
      <c r="BO67" s="8">
        <v>0</v>
      </c>
      <c r="BP67" s="8">
        <f t="shared" ref="BP67:BP76" si="203">BN67-BO67</f>
        <v>0</v>
      </c>
      <c r="BQ67" s="80" t="str">
        <f t="shared" si="189"/>
        <v/>
      </c>
      <c r="BR67" s="8"/>
      <c r="BT67" s="81" t="str">
        <f>Kategorie!B67</f>
        <v>wzierniki</v>
      </c>
      <c r="BU67" s="82">
        <v>0</v>
      </c>
      <c r="BV67" s="8">
        <v>0</v>
      </c>
      <c r="BW67" s="8">
        <f t="shared" ref="BW67:BW76" si="204">BU67-BV67</f>
        <v>0</v>
      </c>
      <c r="BX67" s="80" t="str">
        <f t="shared" si="191"/>
        <v/>
      </c>
      <c r="BY67" s="8"/>
      <c r="BZ67" s="24"/>
      <c r="CA67" s="7" t="str">
        <f>Kategorie!B67</f>
        <v>wzierniki</v>
      </c>
      <c r="CB67" s="82">
        <v>0</v>
      </c>
      <c r="CC67" s="8">
        <v>0</v>
      </c>
      <c r="CD67" s="8">
        <f t="shared" ref="CD67:CD76" si="205">CB67-CC67</f>
        <v>0</v>
      </c>
      <c r="CE67" s="80" t="str">
        <f t="shared" si="193"/>
        <v/>
      </c>
      <c r="CF67" s="8"/>
    </row>
    <row r="68" spans="2:84" s="71" customFormat="1" outlineLevel="1">
      <c r="B68" s="7" t="str">
        <f>Kategorie!B68</f>
        <v>podkłady</v>
      </c>
      <c r="C68" s="79">
        <v>0</v>
      </c>
      <c r="D68" s="8">
        <v>0</v>
      </c>
      <c r="E68" s="8">
        <f t="shared" si="194"/>
        <v>0</v>
      </c>
      <c r="F68" s="80" t="str">
        <f t="shared" si="172"/>
        <v/>
      </c>
      <c r="G68" s="8"/>
      <c r="I68" s="122" t="str">
        <f>Kategorie!B68</f>
        <v>podkłady</v>
      </c>
      <c r="J68" s="79">
        <v>0</v>
      </c>
      <c r="K68" s="8">
        <v>0</v>
      </c>
      <c r="L68" s="8">
        <f t="shared" si="195"/>
        <v>0</v>
      </c>
      <c r="M68" s="80" t="str">
        <f t="shared" si="174"/>
        <v/>
      </c>
      <c r="N68" s="8"/>
      <c r="P68" s="81" t="str">
        <f>Kategorie!B68</f>
        <v>podkłady</v>
      </c>
      <c r="Q68" s="79">
        <v>0</v>
      </c>
      <c r="R68" s="8">
        <v>0</v>
      </c>
      <c r="S68" s="8">
        <f t="shared" si="196"/>
        <v>0</v>
      </c>
      <c r="T68" s="80" t="str">
        <f t="shared" si="176"/>
        <v/>
      </c>
      <c r="U68" s="8"/>
      <c r="V68" s="24"/>
      <c r="W68" s="7" t="str">
        <f>Kategorie!B68</f>
        <v>podkłady</v>
      </c>
      <c r="X68" s="79">
        <v>0</v>
      </c>
      <c r="Y68" s="8">
        <v>0</v>
      </c>
      <c r="Z68" s="8">
        <f t="shared" si="197"/>
        <v>0</v>
      </c>
      <c r="AA68" s="80" t="str">
        <f t="shared" si="178"/>
        <v/>
      </c>
      <c r="AB68" s="8"/>
      <c r="AC68" s="24"/>
      <c r="AD68" s="81" t="str">
        <f>Kategorie!B68</f>
        <v>podkłady</v>
      </c>
      <c r="AE68" s="82">
        <v>0</v>
      </c>
      <c r="AF68" s="8">
        <v>0</v>
      </c>
      <c r="AG68" s="8">
        <f t="shared" si="198"/>
        <v>0</v>
      </c>
      <c r="AH68" s="80" t="str">
        <f t="shared" si="180"/>
        <v/>
      </c>
      <c r="AI68" s="8"/>
      <c r="AK68" s="81" t="str">
        <f>Kategorie!B68</f>
        <v>podkłady</v>
      </c>
      <c r="AL68" s="82">
        <v>0</v>
      </c>
      <c r="AM68" s="8">
        <v>0</v>
      </c>
      <c r="AN68" s="8">
        <f t="shared" si="199"/>
        <v>0</v>
      </c>
      <c r="AO68" s="80" t="str">
        <f t="shared" si="181"/>
        <v/>
      </c>
      <c r="AP68" s="8"/>
      <c r="AQ68" s="24"/>
      <c r="AR68" s="7" t="str">
        <f>Kategorie!B68</f>
        <v>podkłady</v>
      </c>
      <c r="AS68" s="82">
        <v>0</v>
      </c>
      <c r="AT68" s="8">
        <v>0</v>
      </c>
      <c r="AU68" s="8">
        <f t="shared" si="200"/>
        <v>0</v>
      </c>
      <c r="AV68" s="80" t="str">
        <f t="shared" si="183"/>
        <v/>
      </c>
      <c r="AW68" s="8"/>
      <c r="AY68" s="81" t="str">
        <f>Kategorie!B68</f>
        <v>podkłady</v>
      </c>
      <c r="AZ68" s="82">
        <v>0</v>
      </c>
      <c r="BA68" s="8">
        <v>0</v>
      </c>
      <c r="BB68" s="8">
        <f t="shared" si="201"/>
        <v>0</v>
      </c>
      <c r="BC68" s="80" t="str">
        <f t="shared" si="185"/>
        <v/>
      </c>
      <c r="BD68" s="8"/>
      <c r="BF68" s="81" t="str">
        <f>Kategorie!B68</f>
        <v>podkłady</v>
      </c>
      <c r="BG68" s="82">
        <v>0</v>
      </c>
      <c r="BH68" s="8">
        <v>0</v>
      </c>
      <c r="BI68" s="8">
        <f t="shared" si="202"/>
        <v>0</v>
      </c>
      <c r="BJ68" s="80" t="str">
        <f t="shared" si="187"/>
        <v/>
      </c>
      <c r="BK68" s="8"/>
      <c r="BL68" s="24"/>
      <c r="BM68" s="7" t="str">
        <f>Kategorie!B68</f>
        <v>podkłady</v>
      </c>
      <c r="BN68" s="82">
        <v>0</v>
      </c>
      <c r="BO68" s="8">
        <v>0</v>
      </c>
      <c r="BP68" s="8">
        <f t="shared" si="203"/>
        <v>0</v>
      </c>
      <c r="BQ68" s="80" t="str">
        <f t="shared" si="189"/>
        <v/>
      </c>
      <c r="BR68" s="8"/>
      <c r="BT68" s="81" t="str">
        <f>Kategorie!B68</f>
        <v>podkłady</v>
      </c>
      <c r="BU68" s="82">
        <v>0</v>
      </c>
      <c r="BV68" s="8">
        <v>0</v>
      </c>
      <c r="BW68" s="8">
        <f t="shared" si="204"/>
        <v>0</v>
      </c>
      <c r="BX68" s="80" t="str">
        <f t="shared" si="191"/>
        <v/>
      </c>
      <c r="BY68" s="8"/>
      <c r="BZ68" s="24"/>
      <c r="CA68" s="7" t="str">
        <f>Kategorie!B68</f>
        <v>podkłady</v>
      </c>
      <c r="CB68" s="82">
        <v>0</v>
      </c>
      <c r="CC68" s="8">
        <v>0</v>
      </c>
      <c r="CD68" s="8">
        <f t="shared" si="205"/>
        <v>0</v>
      </c>
      <c r="CE68" s="80" t="str">
        <f t="shared" si="193"/>
        <v/>
      </c>
      <c r="CF68" s="8"/>
    </row>
    <row r="69" spans="2:84" s="71" customFormat="1" ht="15" customHeight="1" outlineLevel="1">
      <c r="B69" s="7" t="str">
        <f>Kategorie!B69</f>
        <v>cytologia (np. szczoteczki, szkiełka)</v>
      </c>
      <c r="C69" s="79">
        <v>0</v>
      </c>
      <c r="D69" s="8">
        <v>0</v>
      </c>
      <c r="E69" s="8">
        <f t="shared" si="194"/>
        <v>0</v>
      </c>
      <c r="F69" s="80" t="str">
        <f t="shared" si="172"/>
        <v/>
      </c>
      <c r="G69" s="8"/>
      <c r="I69" s="122" t="str">
        <f>Kategorie!B69</f>
        <v>cytologia (np. szczoteczki, szkiełka)</v>
      </c>
      <c r="J69" s="79">
        <v>0</v>
      </c>
      <c r="K69" s="8">
        <v>0</v>
      </c>
      <c r="L69" s="8">
        <f t="shared" si="195"/>
        <v>0</v>
      </c>
      <c r="M69" s="80" t="str">
        <f t="shared" si="174"/>
        <v/>
      </c>
      <c r="N69" s="8"/>
      <c r="P69" s="81" t="str">
        <f>Kategorie!B69</f>
        <v>cytologia (np. szczoteczki, szkiełka)</v>
      </c>
      <c r="Q69" s="79">
        <v>0</v>
      </c>
      <c r="R69" s="8">
        <v>0</v>
      </c>
      <c r="S69" s="8">
        <f t="shared" si="196"/>
        <v>0</v>
      </c>
      <c r="T69" s="80" t="str">
        <f t="shared" si="176"/>
        <v/>
      </c>
      <c r="U69" s="8"/>
      <c r="V69" s="24"/>
      <c r="W69" s="7" t="str">
        <f>Kategorie!B69</f>
        <v>cytologia (np. szczoteczki, szkiełka)</v>
      </c>
      <c r="X69" s="79">
        <v>0</v>
      </c>
      <c r="Y69" s="8">
        <v>0</v>
      </c>
      <c r="Z69" s="8">
        <f t="shared" si="197"/>
        <v>0</v>
      </c>
      <c r="AA69" s="80" t="str">
        <f t="shared" si="178"/>
        <v/>
      </c>
      <c r="AB69" s="8"/>
      <c r="AC69" s="24"/>
      <c r="AD69" s="81" t="str">
        <f>Kategorie!B69</f>
        <v>cytologia (np. szczoteczki, szkiełka)</v>
      </c>
      <c r="AE69" s="82">
        <v>0</v>
      </c>
      <c r="AF69" s="8">
        <v>0</v>
      </c>
      <c r="AG69" s="8">
        <f t="shared" si="198"/>
        <v>0</v>
      </c>
      <c r="AH69" s="80" t="str">
        <f t="shared" si="180"/>
        <v/>
      </c>
      <c r="AI69" s="8"/>
      <c r="AK69" s="81" t="str">
        <f>Kategorie!B69</f>
        <v>cytologia (np. szczoteczki, szkiełka)</v>
      </c>
      <c r="AL69" s="82">
        <v>0</v>
      </c>
      <c r="AM69" s="8">
        <v>0</v>
      </c>
      <c r="AN69" s="8">
        <f t="shared" si="199"/>
        <v>0</v>
      </c>
      <c r="AO69" s="80" t="str">
        <f t="shared" si="181"/>
        <v/>
      </c>
      <c r="AP69" s="8"/>
      <c r="AQ69" s="24"/>
      <c r="AR69" s="7" t="str">
        <f>Kategorie!B69</f>
        <v>cytologia (np. szczoteczki, szkiełka)</v>
      </c>
      <c r="AS69" s="82">
        <v>0</v>
      </c>
      <c r="AT69" s="8">
        <v>0</v>
      </c>
      <c r="AU69" s="8">
        <f t="shared" si="200"/>
        <v>0</v>
      </c>
      <c r="AV69" s="80" t="str">
        <f t="shared" si="183"/>
        <v/>
      </c>
      <c r="AW69" s="8"/>
      <c r="AY69" s="81" t="str">
        <f>Kategorie!B69</f>
        <v>cytologia (np. szczoteczki, szkiełka)</v>
      </c>
      <c r="AZ69" s="82">
        <v>0</v>
      </c>
      <c r="BA69" s="8">
        <v>0</v>
      </c>
      <c r="BB69" s="8">
        <f t="shared" si="201"/>
        <v>0</v>
      </c>
      <c r="BC69" s="80" t="str">
        <f t="shared" si="185"/>
        <v/>
      </c>
      <c r="BD69" s="8"/>
      <c r="BF69" s="81" t="str">
        <f>Kategorie!B69</f>
        <v>cytologia (np. szczoteczki, szkiełka)</v>
      </c>
      <c r="BG69" s="82">
        <v>0</v>
      </c>
      <c r="BH69" s="8">
        <v>0</v>
      </c>
      <c r="BI69" s="8">
        <f t="shared" si="202"/>
        <v>0</v>
      </c>
      <c r="BJ69" s="80" t="str">
        <f t="shared" si="187"/>
        <v/>
      </c>
      <c r="BK69" s="8"/>
      <c r="BL69" s="24"/>
      <c r="BM69" s="7" t="str">
        <f>Kategorie!B69</f>
        <v>cytologia (np. szczoteczki, szkiełka)</v>
      </c>
      <c r="BN69" s="82">
        <v>0</v>
      </c>
      <c r="BO69" s="8">
        <v>0</v>
      </c>
      <c r="BP69" s="8">
        <f t="shared" si="203"/>
        <v>0</v>
      </c>
      <c r="BQ69" s="80" t="str">
        <f t="shared" si="189"/>
        <v/>
      </c>
      <c r="BR69" s="8"/>
      <c r="BT69" s="81" t="str">
        <f>Kategorie!B69</f>
        <v>cytologia (np. szczoteczki, szkiełka)</v>
      </c>
      <c r="BU69" s="82">
        <v>0</v>
      </c>
      <c r="BV69" s="8">
        <v>0</v>
      </c>
      <c r="BW69" s="8">
        <f t="shared" si="204"/>
        <v>0</v>
      </c>
      <c r="BX69" s="80" t="str">
        <f t="shared" si="191"/>
        <v/>
      </c>
      <c r="BY69" s="8"/>
      <c r="BZ69" s="24"/>
      <c r="CA69" s="7" t="str">
        <f>Kategorie!B69</f>
        <v>cytologia (np. szczoteczki, szkiełka)</v>
      </c>
      <c r="CB69" s="82">
        <v>0</v>
      </c>
      <c r="CC69" s="8">
        <v>0</v>
      </c>
      <c r="CD69" s="8">
        <f t="shared" si="205"/>
        <v>0</v>
      </c>
      <c r="CE69" s="80" t="str">
        <f t="shared" si="193"/>
        <v/>
      </c>
      <c r="CF69" s="8"/>
    </row>
    <row r="70" spans="2:84" s="71" customFormat="1" ht="15" customHeight="1" outlineLevel="1">
      <c r="B70" s="7" t="str">
        <f>Kategorie!B70</f>
        <v>USG (np. papier, czyszczenie głowic, osłonki)</v>
      </c>
      <c r="C70" s="79">
        <v>0</v>
      </c>
      <c r="D70" s="8">
        <v>0</v>
      </c>
      <c r="E70" s="8">
        <f t="shared" si="194"/>
        <v>0</v>
      </c>
      <c r="F70" s="80" t="str">
        <f t="shared" si="172"/>
        <v/>
      </c>
      <c r="G70" s="8"/>
      <c r="I70" s="122" t="str">
        <f>Kategorie!B70</f>
        <v>USG (np. papier, czyszczenie głowic, osłonki)</v>
      </c>
      <c r="J70" s="79">
        <v>0</v>
      </c>
      <c r="K70" s="8">
        <v>0</v>
      </c>
      <c r="L70" s="8">
        <f t="shared" si="195"/>
        <v>0</v>
      </c>
      <c r="M70" s="80" t="str">
        <f t="shared" si="174"/>
        <v/>
      </c>
      <c r="N70" s="8"/>
      <c r="P70" s="81" t="str">
        <f>Kategorie!B70</f>
        <v>USG (np. papier, czyszczenie głowic, osłonki)</v>
      </c>
      <c r="Q70" s="79">
        <v>0</v>
      </c>
      <c r="R70" s="8">
        <v>0</v>
      </c>
      <c r="S70" s="8">
        <f t="shared" si="196"/>
        <v>0</v>
      </c>
      <c r="T70" s="80" t="str">
        <f t="shared" si="176"/>
        <v/>
      </c>
      <c r="U70" s="8"/>
      <c r="V70" s="24"/>
      <c r="W70" s="7" t="str">
        <f>Kategorie!B70</f>
        <v>USG (np. papier, czyszczenie głowic, osłonki)</v>
      </c>
      <c r="X70" s="79">
        <v>0</v>
      </c>
      <c r="Y70" s="8">
        <v>0</v>
      </c>
      <c r="Z70" s="8">
        <f t="shared" si="197"/>
        <v>0</v>
      </c>
      <c r="AA70" s="80" t="str">
        <f t="shared" si="178"/>
        <v/>
      </c>
      <c r="AB70" s="8"/>
      <c r="AC70" s="24"/>
      <c r="AD70" s="81" t="str">
        <f>Kategorie!B70</f>
        <v>USG (np. papier, czyszczenie głowic, osłonki)</v>
      </c>
      <c r="AE70" s="82">
        <v>0</v>
      </c>
      <c r="AF70" s="8">
        <v>0</v>
      </c>
      <c r="AG70" s="8">
        <f t="shared" si="198"/>
        <v>0</v>
      </c>
      <c r="AH70" s="80" t="str">
        <f t="shared" si="180"/>
        <v/>
      </c>
      <c r="AI70" s="8"/>
      <c r="AK70" s="81" t="str">
        <f>Kategorie!B70</f>
        <v>USG (np. papier, czyszczenie głowic, osłonki)</v>
      </c>
      <c r="AL70" s="82">
        <v>0</v>
      </c>
      <c r="AM70" s="8">
        <v>0</v>
      </c>
      <c r="AN70" s="8">
        <f t="shared" si="199"/>
        <v>0</v>
      </c>
      <c r="AO70" s="80" t="str">
        <f t="shared" si="181"/>
        <v/>
      </c>
      <c r="AP70" s="8"/>
      <c r="AQ70" s="24"/>
      <c r="AR70" s="7" t="str">
        <f>Kategorie!B70</f>
        <v>USG (np. papier, czyszczenie głowic, osłonki)</v>
      </c>
      <c r="AS70" s="82">
        <v>0</v>
      </c>
      <c r="AT70" s="8">
        <v>0</v>
      </c>
      <c r="AU70" s="8">
        <f t="shared" si="200"/>
        <v>0</v>
      </c>
      <c r="AV70" s="80" t="str">
        <f t="shared" si="183"/>
        <v/>
      </c>
      <c r="AW70" s="8"/>
      <c r="AY70" s="81" t="str">
        <f>Kategorie!B70</f>
        <v>USG (np. papier, czyszczenie głowic, osłonki)</v>
      </c>
      <c r="AZ70" s="82">
        <v>0</v>
      </c>
      <c r="BA70" s="8">
        <v>0</v>
      </c>
      <c r="BB70" s="8">
        <f t="shared" si="201"/>
        <v>0</v>
      </c>
      <c r="BC70" s="80" t="str">
        <f t="shared" si="185"/>
        <v/>
      </c>
      <c r="BD70" s="8"/>
      <c r="BF70" s="81" t="str">
        <f>Kategorie!B70</f>
        <v>USG (np. papier, czyszczenie głowic, osłonki)</v>
      </c>
      <c r="BG70" s="82">
        <v>0</v>
      </c>
      <c r="BH70" s="8">
        <v>0</v>
      </c>
      <c r="BI70" s="8">
        <f t="shared" si="202"/>
        <v>0</v>
      </c>
      <c r="BJ70" s="80" t="str">
        <f t="shared" si="187"/>
        <v/>
      </c>
      <c r="BK70" s="8"/>
      <c r="BL70" s="24"/>
      <c r="BM70" s="7" t="str">
        <f>Kategorie!B70</f>
        <v>USG (np. papier, czyszczenie głowic, osłonki)</v>
      </c>
      <c r="BN70" s="82">
        <v>0</v>
      </c>
      <c r="BO70" s="8">
        <v>0</v>
      </c>
      <c r="BP70" s="8">
        <f t="shared" si="203"/>
        <v>0</v>
      </c>
      <c r="BQ70" s="80" t="str">
        <f t="shared" si="189"/>
        <v/>
      </c>
      <c r="BR70" s="8"/>
      <c r="BT70" s="81" t="str">
        <f>Kategorie!B70</f>
        <v>USG (np. papier, czyszczenie głowic, osłonki)</v>
      </c>
      <c r="BU70" s="82">
        <v>0</v>
      </c>
      <c r="BV70" s="8">
        <v>0</v>
      </c>
      <c r="BW70" s="8">
        <f t="shared" si="204"/>
        <v>0</v>
      </c>
      <c r="BX70" s="80" t="str">
        <f t="shared" si="191"/>
        <v/>
      </c>
      <c r="BY70" s="8"/>
      <c r="BZ70" s="24"/>
      <c r="CA70" s="7" t="str">
        <f>Kategorie!B70</f>
        <v>USG (np. papier, czyszczenie głowic, osłonki)</v>
      </c>
      <c r="CB70" s="82">
        <v>0</v>
      </c>
      <c r="CC70" s="8">
        <v>0</v>
      </c>
      <c r="CD70" s="8">
        <f t="shared" si="205"/>
        <v>0</v>
      </c>
      <c r="CE70" s="80" t="str">
        <f t="shared" si="193"/>
        <v/>
      </c>
      <c r="CF70" s="8"/>
    </row>
    <row r="71" spans="2:84" s="71" customFormat="1" ht="15" customHeight="1" outlineLevel="1">
      <c r="B71" s="7" t="str">
        <f>Kategorie!B71</f>
        <v>spódniczki, klapki, fartuchy</v>
      </c>
      <c r="C71" s="79">
        <v>0</v>
      </c>
      <c r="D71" s="8">
        <v>0</v>
      </c>
      <c r="E71" s="8">
        <f t="shared" si="194"/>
        <v>0</v>
      </c>
      <c r="F71" s="80" t="str">
        <f t="shared" si="172"/>
        <v/>
      </c>
      <c r="G71" s="8"/>
      <c r="I71" s="122" t="str">
        <f>Kategorie!B71</f>
        <v>spódniczki, klapki, fartuchy</v>
      </c>
      <c r="J71" s="79">
        <v>0</v>
      </c>
      <c r="K71" s="8">
        <v>0</v>
      </c>
      <c r="L71" s="8">
        <f t="shared" si="195"/>
        <v>0</v>
      </c>
      <c r="M71" s="80" t="str">
        <f t="shared" si="174"/>
        <v/>
      </c>
      <c r="N71" s="8"/>
      <c r="P71" s="81" t="str">
        <f>Kategorie!B71</f>
        <v>spódniczki, klapki, fartuchy</v>
      </c>
      <c r="Q71" s="79">
        <v>0</v>
      </c>
      <c r="R71" s="8">
        <v>0</v>
      </c>
      <c r="S71" s="8">
        <f t="shared" si="196"/>
        <v>0</v>
      </c>
      <c r="T71" s="80" t="str">
        <f t="shared" si="176"/>
        <v/>
      </c>
      <c r="U71" s="8"/>
      <c r="V71" s="24"/>
      <c r="W71" s="7" t="str">
        <f>Kategorie!B71</f>
        <v>spódniczki, klapki, fartuchy</v>
      </c>
      <c r="X71" s="79">
        <v>0</v>
      </c>
      <c r="Y71" s="8">
        <v>0</v>
      </c>
      <c r="Z71" s="8">
        <f t="shared" si="197"/>
        <v>0</v>
      </c>
      <c r="AA71" s="80" t="str">
        <f t="shared" si="178"/>
        <v/>
      </c>
      <c r="AB71" s="8"/>
      <c r="AC71" s="24"/>
      <c r="AD71" s="81" t="str">
        <f>Kategorie!B71</f>
        <v>spódniczki, klapki, fartuchy</v>
      </c>
      <c r="AE71" s="82">
        <v>0</v>
      </c>
      <c r="AF71" s="8">
        <v>0</v>
      </c>
      <c r="AG71" s="8">
        <f t="shared" si="198"/>
        <v>0</v>
      </c>
      <c r="AH71" s="80" t="str">
        <f t="shared" si="180"/>
        <v/>
      </c>
      <c r="AI71" s="8"/>
      <c r="AK71" s="81" t="str">
        <f>Kategorie!B71</f>
        <v>spódniczki, klapki, fartuchy</v>
      </c>
      <c r="AL71" s="82">
        <v>0</v>
      </c>
      <c r="AM71" s="8">
        <v>0</v>
      </c>
      <c r="AN71" s="8">
        <f t="shared" si="199"/>
        <v>0</v>
      </c>
      <c r="AO71" s="80" t="str">
        <f t="shared" si="181"/>
        <v/>
      </c>
      <c r="AP71" s="8"/>
      <c r="AQ71" s="24"/>
      <c r="AR71" s="7" t="str">
        <f>Kategorie!B71</f>
        <v>spódniczki, klapki, fartuchy</v>
      </c>
      <c r="AS71" s="82">
        <v>0</v>
      </c>
      <c r="AT71" s="8">
        <v>0</v>
      </c>
      <c r="AU71" s="8">
        <f t="shared" si="200"/>
        <v>0</v>
      </c>
      <c r="AV71" s="80" t="str">
        <f t="shared" si="183"/>
        <v/>
      </c>
      <c r="AW71" s="8"/>
      <c r="AY71" s="81" t="str">
        <f>Kategorie!B71</f>
        <v>spódniczki, klapki, fartuchy</v>
      </c>
      <c r="AZ71" s="82">
        <v>0</v>
      </c>
      <c r="BA71" s="8">
        <v>0</v>
      </c>
      <c r="BB71" s="8">
        <f t="shared" si="201"/>
        <v>0</v>
      </c>
      <c r="BC71" s="80" t="str">
        <f t="shared" si="185"/>
        <v/>
      </c>
      <c r="BD71" s="8"/>
      <c r="BF71" s="81" t="str">
        <f>Kategorie!B71</f>
        <v>spódniczki, klapki, fartuchy</v>
      </c>
      <c r="BG71" s="82">
        <v>0</v>
      </c>
      <c r="BH71" s="8">
        <v>0</v>
      </c>
      <c r="BI71" s="8">
        <f t="shared" si="202"/>
        <v>0</v>
      </c>
      <c r="BJ71" s="80" t="str">
        <f t="shared" si="187"/>
        <v/>
      </c>
      <c r="BK71" s="8"/>
      <c r="BL71" s="24"/>
      <c r="BM71" s="7" t="str">
        <f>Kategorie!B71</f>
        <v>spódniczki, klapki, fartuchy</v>
      </c>
      <c r="BN71" s="82">
        <v>0</v>
      </c>
      <c r="BO71" s="8">
        <v>0</v>
      </c>
      <c r="BP71" s="8">
        <f t="shared" si="203"/>
        <v>0</v>
      </c>
      <c r="BQ71" s="80" t="str">
        <f t="shared" si="189"/>
        <v/>
      </c>
      <c r="BR71" s="8"/>
      <c r="BT71" s="81" t="str">
        <f>Kategorie!B71</f>
        <v>spódniczki, klapki, fartuchy</v>
      </c>
      <c r="BU71" s="82">
        <v>0</v>
      </c>
      <c r="BV71" s="8">
        <v>0</v>
      </c>
      <c r="BW71" s="8">
        <f t="shared" si="204"/>
        <v>0</v>
      </c>
      <c r="BX71" s="80" t="str">
        <f t="shared" si="191"/>
        <v/>
      </c>
      <c r="BY71" s="8"/>
      <c r="BZ71" s="24"/>
      <c r="CA71" s="7" t="str">
        <f>Kategorie!B71</f>
        <v>spódniczki, klapki, fartuchy</v>
      </c>
      <c r="CB71" s="82">
        <v>0</v>
      </c>
      <c r="CC71" s="8">
        <v>0</v>
      </c>
      <c r="CD71" s="8">
        <f t="shared" si="205"/>
        <v>0</v>
      </c>
      <c r="CE71" s="80" t="str">
        <f t="shared" si="193"/>
        <v/>
      </c>
      <c r="CF71" s="8"/>
    </row>
    <row r="72" spans="2:84" s="71" customFormat="1" ht="15" customHeight="1" outlineLevel="1">
      <c r="B72" s="13" t="str">
        <f>Kategorie!B72</f>
        <v>maseczki, przyłbice, gogle</v>
      </c>
      <c r="C72" s="79">
        <v>0</v>
      </c>
      <c r="D72" s="8">
        <v>0</v>
      </c>
      <c r="E72" s="8">
        <f t="shared" ref="E72:E76" si="206">C72-D72</f>
        <v>0</v>
      </c>
      <c r="F72" s="83" t="str">
        <f t="shared" ref="F72:F76" si="207">IFERROR(D72/C72,"")</f>
        <v/>
      </c>
      <c r="G72" s="17"/>
      <c r="I72" s="125" t="str">
        <f>Kategorie!B72</f>
        <v>maseczki, przyłbice, gogle</v>
      </c>
      <c r="J72" s="79">
        <v>0</v>
      </c>
      <c r="K72" s="8">
        <v>0</v>
      </c>
      <c r="L72" s="8">
        <f t="shared" si="195"/>
        <v>0</v>
      </c>
      <c r="M72" s="83" t="str">
        <f t="shared" si="174"/>
        <v/>
      </c>
      <c r="N72" s="17"/>
      <c r="P72" s="81" t="str">
        <f>Kategorie!B72</f>
        <v>maseczki, przyłbice, gogle</v>
      </c>
      <c r="Q72" s="79">
        <v>0</v>
      </c>
      <c r="R72" s="8">
        <v>0</v>
      </c>
      <c r="S72" s="8">
        <f t="shared" si="196"/>
        <v>0</v>
      </c>
      <c r="T72" s="83" t="str">
        <f t="shared" si="176"/>
        <v/>
      </c>
      <c r="U72" s="17"/>
      <c r="V72" s="25"/>
      <c r="W72" s="7" t="str">
        <f>Kategorie!B72</f>
        <v>maseczki, przyłbice, gogle</v>
      </c>
      <c r="X72" s="79">
        <v>0</v>
      </c>
      <c r="Y72" s="8">
        <v>0</v>
      </c>
      <c r="Z72" s="8">
        <f t="shared" si="197"/>
        <v>0</v>
      </c>
      <c r="AA72" s="83" t="str">
        <f t="shared" si="178"/>
        <v/>
      </c>
      <c r="AB72" s="17"/>
      <c r="AC72" s="25"/>
      <c r="AD72" s="81" t="str">
        <f>Kategorie!B72</f>
        <v>maseczki, przyłbice, gogle</v>
      </c>
      <c r="AE72" s="82">
        <v>0</v>
      </c>
      <c r="AF72" s="8">
        <v>0</v>
      </c>
      <c r="AG72" s="8">
        <f t="shared" si="198"/>
        <v>0</v>
      </c>
      <c r="AH72" s="83" t="str">
        <f t="shared" si="180"/>
        <v/>
      </c>
      <c r="AI72" s="17"/>
      <c r="AK72" s="81" t="str">
        <f>Kategorie!B72</f>
        <v>maseczki, przyłbice, gogle</v>
      </c>
      <c r="AL72" s="82">
        <v>0</v>
      </c>
      <c r="AM72" s="8">
        <v>0</v>
      </c>
      <c r="AN72" s="8">
        <f t="shared" si="199"/>
        <v>0</v>
      </c>
      <c r="AO72" s="83" t="str">
        <f t="shared" si="181"/>
        <v/>
      </c>
      <c r="AP72" s="17"/>
      <c r="AQ72" s="25"/>
      <c r="AR72" s="7" t="str">
        <f>Kategorie!B72</f>
        <v>maseczki, przyłbice, gogle</v>
      </c>
      <c r="AS72" s="82">
        <v>0</v>
      </c>
      <c r="AT72" s="8">
        <v>0</v>
      </c>
      <c r="AU72" s="8">
        <f t="shared" si="200"/>
        <v>0</v>
      </c>
      <c r="AV72" s="83" t="str">
        <f t="shared" si="183"/>
        <v/>
      </c>
      <c r="AW72" s="17"/>
      <c r="AY72" s="81" t="str">
        <f>Kategorie!B72</f>
        <v>maseczki, przyłbice, gogle</v>
      </c>
      <c r="AZ72" s="82">
        <v>0</v>
      </c>
      <c r="BA72" s="8">
        <v>0</v>
      </c>
      <c r="BB72" s="8">
        <f t="shared" si="201"/>
        <v>0</v>
      </c>
      <c r="BC72" s="83" t="str">
        <f t="shared" si="185"/>
        <v/>
      </c>
      <c r="BD72" s="17"/>
      <c r="BF72" s="81" t="str">
        <f>Kategorie!B72</f>
        <v>maseczki, przyłbice, gogle</v>
      </c>
      <c r="BG72" s="82">
        <v>0</v>
      </c>
      <c r="BH72" s="8">
        <v>0</v>
      </c>
      <c r="BI72" s="8">
        <f t="shared" si="202"/>
        <v>0</v>
      </c>
      <c r="BJ72" s="83" t="str">
        <f t="shared" si="187"/>
        <v/>
      </c>
      <c r="BK72" s="17"/>
      <c r="BL72" s="25"/>
      <c r="BM72" s="7" t="str">
        <f>Kategorie!B72</f>
        <v>maseczki, przyłbice, gogle</v>
      </c>
      <c r="BN72" s="82">
        <v>0</v>
      </c>
      <c r="BO72" s="8">
        <v>0</v>
      </c>
      <c r="BP72" s="8">
        <f t="shared" si="203"/>
        <v>0</v>
      </c>
      <c r="BQ72" s="83" t="str">
        <f t="shared" si="189"/>
        <v/>
      </c>
      <c r="BR72" s="17"/>
      <c r="BT72" s="81" t="str">
        <f>Kategorie!B72</f>
        <v>maseczki, przyłbice, gogle</v>
      </c>
      <c r="BU72" s="82">
        <v>0</v>
      </c>
      <c r="BV72" s="8">
        <v>0</v>
      </c>
      <c r="BW72" s="8">
        <f t="shared" si="204"/>
        <v>0</v>
      </c>
      <c r="BX72" s="83" t="str">
        <f t="shared" si="191"/>
        <v/>
      </c>
      <c r="BY72" s="17"/>
      <c r="BZ72" s="25"/>
      <c r="CA72" s="7" t="str">
        <f>Kategorie!B72</f>
        <v>maseczki, przyłbice, gogle</v>
      </c>
      <c r="CB72" s="82">
        <v>0</v>
      </c>
      <c r="CC72" s="8">
        <v>0</v>
      </c>
      <c r="CD72" s="8">
        <f t="shared" si="205"/>
        <v>0</v>
      </c>
      <c r="CE72" s="83" t="str">
        <f t="shared" si="193"/>
        <v/>
      </c>
      <c r="CF72" s="17"/>
    </row>
    <row r="73" spans="2:84" s="71" customFormat="1" outlineLevel="1">
      <c r="B73" s="13" t="str">
        <f>Kategorie!B73</f>
        <v>rękawice</v>
      </c>
      <c r="C73" s="79">
        <v>0</v>
      </c>
      <c r="D73" s="8">
        <v>0</v>
      </c>
      <c r="E73" s="8">
        <f t="shared" si="206"/>
        <v>0</v>
      </c>
      <c r="F73" s="83" t="str">
        <f t="shared" si="207"/>
        <v/>
      </c>
      <c r="G73" s="17"/>
      <c r="I73" s="125" t="str">
        <f>Kategorie!B73</f>
        <v>rękawice</v>
      </c>
      <c r="J73" s="79">
        <v>0</v>
      </c>
      <c r="K73" s="8">
        <v>0</v>
      </c>
      <c r="L73" s="8">
        <f t="shared" si="195"/>
        <v>0</v>
      </c>
      <c r="M73" s="83" t="str">
        <f t="shared" si="174"/>
        <v/>
      </c>
      <c r="N73" s="17"/>
      <c r="P73" s="81" t="str">
        <f>Kategorie!B73</f>
        <v>rękawice</v>
      </c>
      <c r="Q73" s="79">
        <v>0</v>
      </c>
      <c r="R73" s="8">
        <v>0</v>
      </c>
      <c r="S73" s="8">
        <f t="shared" si="196"/>
        <v>0</v>
      </c>
      <c r="T73" s="83" t="str">
        <f t="shared" si="176"/>
        <v/>
      </c>
      <c r="U73" s="17"/>
      <c r="V73" s="25"/>
      <c r="W73" s="7" t="str">
        <f>Kategorie!B73</f>
        <v>rękawice</v>
      </c>
      <c r="X73" s="79">
        <v>0</v>
      </c>
      <c r="Y73" s="8">
        <v>0</v>
      </c>
      <c r="Z73" s="8">
        <f t="shared" si="197"/>
        <v>0</v>
      </c>
      <c r="AA73" s="83" t="str">
        <f t="shared" si="178"/>
        <v/>
      </c>
      <c r="AB73" s="17"/>
      <c r="AC73" s="25"/>
      <c r="AD73" s="81" t="str">
        <f>Kategorie!B73</f>
        <v>rękawice</v>
      </c>
      <c r="AE73" s="82">
        <v>0</v>
      </c>
      <c r="AF73" s="8">
        <v>0</v>
      </c>
      <c r="AG73" s="8">
        <f t="shared" si="198"/>
        <v>0</v>
      </c>
      <c r="AH73" s="83" t="str">
        <f t="shared" si="180"/>
        <v/>
      </c>
      <c r="AI73" s="17"/>
      <c r="AK73" s="81" t="str">
        <f>Kategorie!B73</f>
        <v>rękawice</v>
      </c>
      <c r="AL73" s="82">
        <v>0</v>
      </c>
      <c r="AM73" s="8">
        <v>0</v>
      </c>
      <c r="AN73" s="8">
        <f t="shared" si="199"/>
        <v>0</v>
      </c>
      <c r="AO73" s="83" t="str">
        <f t="shared" si="181"/>
        <v/>
      </c>
      <c r="AP73" s="17"/>
      <c r="AQ73" s="25"/>
      <c r="AR73" s="7" t="str">
        <f>Kategorie!B73</f>
        <v>rękawice</v>
      </c>
      <c r="AS73" s="82">
        <v>0</v>
      </c>
      <c r="AT73" s="8">
        <v>0</v>
      </c>
      <c r="AU73" s="8">
        <f t="shared" si="200"/>
        <v>0</v>
      </c>
      <c r="AV73" s="83" t="str">
        <f t="shared" si="183"/>
        <v/>
      </c>
      <c r="AW73" s="17"/>
      <c r="AY73" s="81" t="str">
        <f>Kategorie!B73</f>
        <v>rękawice</v>
      </c>
      <c r="AZ73" s="82">
        <v>0</v>
      </c>
      <c r="BA73" s="8">
        <v>0</v>
      </c>
      <c r="BB73" s="8">
        <f t="shared" si="201"/>
        <v>0</v>
      </c>
      <c r="BC73" s="83" t="str">
        <f t="shared" si="185"/>
        <v/>
      </c>
      <c r="BD73" s="17"/>
      <c r="BF73" s="81" t="str">
        <f>Kategorie!B73</f>
        <v>rękawice</v>
      </c>
      <c r="BG73" s="82">
        <v>0</v>
      </c>
      <c r="BH73" s="8">
        <v>0</v>
      </c>
      <c r="BI73" s="8">
        <f t="shared" si="202"/>
        <v>0</v>
      </c>
      <c r="BJ73" s="83" t="str">
        <f t="shared" si="187"/>
        <v/>
      </c>
      <c r="BK73" s="17"/>
      <c r="BL73" s="25"/>
      <c r="BM73" s="7" t="str">
        <f>Kategorie!B73</f>
        <v>rękawice</v>
      </c>
      <c r="BN73" s="82">
        <v>0</v>
      </c>
      <c r="BO73" s="8">
        <v>0</v>
      </c>
      <c r="BP73" s="8">
        <f t="shared" si="203"/>
        <v>0</v>
      </c>
      <c r="BQ73" s="83" t="str">
        <f t="shared" si="189"/>
        <v/>
      </c>
      <c r="BR73" s="17"/>
      <c r="BT73" s="81" t="str">
        <f>Kategorie!B73</f>
        <v>rękawice</v>
      </c>
      <c r="BU73" s="82">
        <v>0</v>
      </c>
      <c r="BV73" s="8">
        <v>0</v>
      </c>
      <c r="BW73" s="8">
        <f t="shared" si="204"/>
        <v>0</v>
      </c>
      <c r="BX73" s="83" t="str">
        <f t="shared" si="191"/>
        <v/>
      </c>
      <c r="BY73" s="17"/>
      <c r="BZ73" s="25"/>
      <c r="CA73" s="7" t="str">
        <f>Kategorie!B73</f>
        <v>rękawice</v>
      </c>
      <c r="CB73" s="82">
        <v>0</v>
      </c>
      <c r="CC73" s="8">
        <v>0</v>
      </c>
      <c r="CD73" s="8">
        <f t="shared" si="205"/>
        <v>0</v>
      </c>
      <c r="CE73" s="83" t="str">
        <f t="shared" si="193"/>
        <v/>
      </c>
      <c r="CF73" s="17"/>
    </row>
    <row r="74" spans="2:84" s="71" customFormat="1" outlineLevel="1">
      <c r="B74" s="13" t="str">
        <f>Kategorie!B74</f>
        <v>inne</v>
      </c>
      <c r="C74" s="79">
        <v>0</v>
      </c>
      <c r="D74" s="8">
        <v>0</v>
      </c>
      <c r="E74" s="8">
        <f t="shared" si="206"/>
        <v>0</v>
      </c>
      <c r="F74" s="83" t="str">
        <f t="shared" si="207"/>
        <v/>
      </c>
      <c r="G74" s="17"/>
      <c r="I74" s="125" t="str">
        <f>Kategorie!B74</f>
        <v>inne</v>
      </c>
      <c r="J74" s="79">
        <v>0</v>
      </c>
      <c r="K74" s="8">
        <v>0</v>
      </c>
      <c r="L74" s="8">
        <f t="shared" si="195"/>
        <v>0</v>
      </c>
      <c r="M74" s="83" t="str">
        <f t="shared" si="174"/>
        <v/>
      </c>
      <c r="N74" s="17"/>
      <c r="P74" s="81" t="str">
        <f>Kategorie!B74</f>
        <v>inne</v>
      </c>
      <c r="Q74" s="79">
        <v>0</v>
      </c>
      <c r="R74" s="8">
        <v>0</v>
      </c>
      <c r="S74" s="8">
        <f t="shared" si="196"/>
        <v>0</v>
      </c>
      <c r="T74" s="83" t="str">
        <f t="shared" si="176"/>
        <v/>
      </c>
      <c r="U74" s="17"/>
      <c r="V74" s="25"/>
      <c r="W74" s="7" t="str">
        <f>Kategorie!B74</f>
        <v>inne</v>
      </c>
      <c r="X74" s="79">
        <v>0</v>
      </c>
      <c r="Y74" s="8">
        <v>0</v>
      </c>
      <c r="Z74" s="8">
        <f t="shared" si="197"/>
        <v>0</v>
      </c>
      <c r="AA74" s="83" t="str">
        <f t="shared" si="178"/>
        <v/>
      </c>
      <c r="AB74" s="17"/>
      <c r="AC74" s="25"/>
      <c r="AD74" s="81" t="str">
        <f>Kategorie!B74</f>
        <v>inne</v>
      </c>
      <c r="AE74" s="82">
        <v>0</v>
      </c>
      <c r="AF74" s="8">
        <v>0</v>
      </c>
      <c r="AG74" s="8">
        <f t="shared" si="198"/>
        <v>0</v>
      </c>
      <c r="AH74" s="83" t="str">
        <f t="shared" si="180"/>
        <v/>
      </c>
      <c r="AI74" s="17"/>
      <c r="AK74" s="81" t="str">
        <f>Kategorie!B74</f>
        <v>inne</v>
      </c>
      <c r="AL74" s="82">
        <v>0</v>
      </c>
      <c r="AM74" s="8">
        <v>0</v>
      </c>
      <c r="AN74" s="8">
        <f t="shared" si="199"/>
        <v>0</v>
      </c>
      <c r="AO74" s="83" t="str">
        <f t="shared" si="181"/>
        <v/>
      </c>
      <c r="AP74" s="17"/>
      <c r="AQ74" s="25"/>
      <c r="AR74" s="7" t="str">
        <f>Kategorie!B74</f>
        <v>inne</v>
      </c>
      <c r="AS74" s="82">
        <v>0</v>
      </c>
      <c r="AT74" s="8">
        <v>0</v>
      </c>
      <c r="AU74" s="8">
        <f t="shared" si="200"/>
        <v>0</v>
      </c>
      <c r="AV74" s="83" t="str">
        <f t="shared" si="183"/>
        <v/>
      </c>
      <c r="AW74" s="17"/>
      <c r="AY74" s="81" t="str">
        <f>Kategorie!B74</f>
        <v>inne</v>
      </c>
      <c r="AZ74" s="82">
        <v>0</v>
      </c>
      <c r="BA74" s="8">
        <v>0</v>
      </c>
      <c r="BB74" s="8">
        <f t="shared" si="201"/>
        <v>0</v>
      </c>
      <c r="BC74" s="83" t="str">
        <f t="shared" si="185"/>
        <v/>
      </c>
      <c r="BD74" s="17"/>
      <c r="BF74" s="81" t="str">
        <f>Kategorie!B74</f>
        <v>inne</v>
      </c>
      <c r="BG74" s="82">
        <v>0</v>
      </c>
      <c r="BH74" s="8">
        <v>0</v>
      </c>
      <c r="BI74" s="8">
        <f t="shared" si="202"/>
        <v>0</v>
      </c>
      <c r="BJ74" s="83" t="str">
        <f t="shared" si="187"/>
        <v/>
      </c>
      <c r="BK74" s="17"/>
      <c r="BL74" s="25"/>
      <c r="BM74" s="7" t="str">
        <f>Kategorie!B74</f>
        <v>inne</v>
      </c>
      <c r="BN74" s="82">
        <v>0</v>
      </c>
      <c r="BO74" s="8">
        <v>0</v>
      </c>
      <c r="BP74" s="8">
        <f t="shared" si="203"/>
        <v>0</v>
      </c>
      <c r="BQ74" s="83" t="str">
        <f t="shared" si="189"/>
        <v/>
      </c>
      <c r="BR74" s="17"/>
      <c r="BT74" s="81" t="str">
        <f>Kategorie!B74</f>
        <v>inne</v>
      </c>
      <c r="BU74" s="82">
        <v>0</v>
      </c>
      <c r="BV74" s="8">
        <v>0</v>
      </c>
      <c r="BW74" s="8">
        <f t="shared" si="204"/>
        <v>0</v>
      </c>
      <c r="BX74" s="83" t="str">
        <f t="shared" si="191"/>
        <v/>
      </c>
      <c r="BY74" s="17"/>
      <c r="BZ74" s="25"/>
      <c r="CA74" s="7" t="str">
        <f>Kategorie!B74</f>
        <v>inne</v>
      </c>
      <c r="CB74" s="82">
        <v>0</v>
      </c>
      <c r="CC74" s="8">
        <v>0</v>
      </c>
      <c r="CD74" s="8">
        <f t="shared" si="205"/>
        <v>0</v>
      </c>
      <c r="CE74" s="83" t="str">
        <f t="shared" si="193"/>
        <v/>
      </c>
      <c r="CF74" s="17"/>
    </row>
    <row r="75" spans="2:84" s="71" customFormat="1" outlineLevel="1">
      <c r="B75" s="13" t="str">
        <f>Kategorie!B75</f>
        <v>.</v>
      </c>
      <c r="C75" s="79">
        <v>0</v>
      </c>
      <c r="D75" s="8">
        <v>0</v>
      </c>
      <c r="E75" s="8">
        <f t="shared" si="206"/>
        <v>0</v>
      </c>
      <c r="F75" s="83" t="str">
        <f t="shared" si="207"/>
        <v/>
      </c>
      <c r="G75" s="17"/>
      <c r="I75" s="125" t="str">
        <f>Kategorie!B75</f>
        <v>.</v>
      </c>
      <c r="J75" s="79">
        <v>0</v>
      </c>
      <c r="K75" s="8">
        <v>0</v>
      </c>
      <c r="L75" s="8">
        <f t="shared" si="195"/>
        <v>0</v>
      </c>
      <c r="M75" s="83" t="str">
        <f t="shared" si="174"/>
        <v/>
      </c>
      <c r="N75" s="17"/>
      <c r="P75" s="81" t="str">
        <f>Kategorie!B75</f>
        <v>.</v>
      </c>
      <c r="Q75" s="79">
        <v>0</v>
      </c>
      <c r="R75" s="8">
        <v>0</v>
      </c>
      <c r="S75" s="8">
        <f t="shared" si="196"/>
        <v>0</v>
      </c>
      <c r="T75" s="83" t="str">
        <f t="shared" si="176"/>
        <v/>
      </c>
      <c r="U75" s="17"/>
      <c r="V75" s="25"/>
      <c r="W75" s="7" t="str">
        <f>Kategorie!B75</f>
        <v>.</v>
      </c>
      <c r="X75" s="79">
        <v>0</v>
      </c>
      <c r="Y75" s="8">
        <v>0</v>
      </c>
      <c r="Z75" s="8">
        <f t="shared" si="197"/>
        <v>0</v>
      </c>
      <c r="AA75" s="83" t="str">
        <f t="shared" si="178"/>
        <v/>
      </c>
      <c r="AB75" s="17"/>
      <c r="AC75" s="25"/>
      <c r="AD75" s="81" t="str">
        <f>Kategorie!B75</f>
        <v>.</v>
      </c>
      <c r="AE75" s="82">
        <v>0</v>
      </c>
      <c r="AF75" s="8">
        <v>0</v>
      </c>
      <c r="AG75" s="8">
        <f t="shared" si="198"/>
        <v>0</v>
      </c>
      <c r="AH75" s="83" t="str">
        <f t="shared" si="180"/>
        <v/>
      </c>
      <c r="AI75" s="17"/>
      <c r="AK75" s="81" t="str">
        <f>Kategorie!B75</f>
        <v>.</v>
      </c>
      <c r="AL75" s="82">
        <v>0</v>
      </c>
      <c r="AM75" s="8">
        <v>0</v>
      </c>
      <c r="AN75" s="8">
        <f t="shared" si="199"/>
        <v>0</v>
      </c>
      <c r="AO75" s="83" t="str">
        <f t="shared" si="181"/>
        <v/>
      </c>
      <c r="AP75" s="17"/>
      <c r="AQ75" s="25"/>
      <c r="AR75" s="7" t="str">
        <f>Kategorie!B75</f>
        <v>.</v>
      </c>
      <c r="AS75" s="82">
        <v>0</v>
      </c>
      <c r="AT75" s="8">
        <v>0</v>
      </c>
      <c r="AU75" s="8">
        <f t="shared" si="200"/>
        <v>0</v>
      </c>
      <c r="AV75" s="83" t="str">
        <f t="shared" si="183"/>
        <v/>
      </c>
      <c r="AW75" s="17"/>
      <c r="AY75" s="81" t="str">
        <f>Kategorie!B75</f>
        <v>.</v>
      </c>
      <c r="AZ75" s="82">
        <v>0</v>
      </c>
      <c r="BA75" s="8">
        <v>0</v>
      </c>
      <c r="BB75" s="8">
        <f t="shared" si="201"/>
        <v>0</v>
      </c>
      <c r="BC75" s="83" t="str">
        <f t="shared" si="185"/>
        <v/>
      </c>
      <c r="BD75" s="17"/>
      <c r="BF75" s="81" t="str">
        <f>Kategorie!B75</f>
        <v>.</v>
      </c>
      <c r="BG75" s="82">
        <v>0</v>
      </c>
      <c r="BH75" s="8">
        <v>0</v>
      </c>
      <c r="BI75" s="8">
        <f t="shared" si="202"/>
        <v>0</v>
      </c>
      <c r="BJ75" s="83" t="str">
        <f t="shared" si="187"/>
        <v/>
      </c>
      <c r="BK75" s="17"/>
      <c r="BL75" s="25"/>
      <c r="BM75" s="7" t="str">
        <f>Kategorie!B75</f>
        <v>.</v>
      </c>
      <c r="BN75" s="82">
        <v>0</v>
      </c>
      <c r="BO75" s="8">
        <v>0</v>
      </c>
      <c r="BP75" s="8">
        <f t="shared" si="203"/>
        <v>0</v>
      </c>
      <c r="BQ75" s="83" t="str">
        <f t="shared" si="189"/>
        <v/>
      </c>
      <c r="BR75" s="17"/>
      <c r="BT75" s="81" t="str">
        <f>Kategorie!B75</f>
        <v>.</v>
      </c>
      <c r="BU75" s="82">
        <v>0</v>
      </c>
      <c r="BV75" s="8">
        <v>0</v>
      </c>
      <c r="BW75" s="8">
        <f t="shared" si="204"/>
        <v>0</v>
      </c>
      <c r="BX75" s="83" t="str">
        <f t="shared" si="191"/>
        <v/>
      </c>
      <c r="BY75" s="17"/>
      <c r="BZ75" s="25"/>
      <c r="CA75" s="7" t="str">
        <f>Kategorie!B75</f>
        <v>.</v>
      </c>
      <c r="CB75" s="82">
        <v>0</v>
      </c>
      <c r="CC75" s="8">
        <v>0</v>
      </c>
      <c r="CD75" s="8">
        <f t="shared" si="205"/>
        <v>0</v>
      </c>
      <c r="CE75" s="83" t="str">
        <f t="shared" si="193"/>
        <v/>
      </c>
      <c r="CF75" s="17"/>
    </row>
    <row r="76" spans="2:84" s="71" customFormat="1" outlineLevel="1">
      <c r="B76" s="13" t="str">
        <f>Kategorie!B76</f>
        <v>.</v>
      </c>
      <c r="C76" s="79">
        <v>0</v>
      </c>
      <c r="D76" s="8">
        <v>0</v>
      </c>
      <c r="E76" s="8">
        <f t="shared" si="206"/>
        <v>0</v>
      </c>
      <c r="F76" s="83" t="str">
        <f t="shared" si="207"/>
        <v/>
      </c>
      <c r="G76" s="17"/>
      <c r="I76" s="125" t="str">
        <f>Kategorie!B76</f>
        <v>.</v>
      </c>
      <c r="J76" s="79">
        <v>0</v>
      </c>
      <c r="K76" s="8">
        <v>0</v>
      </c>
      <c r="L76" s="8">
        <f t="shared" si="195"/>
        <v>0</v>
      </c>
      <c r="M76" s="83" t="str">
        <f t="shared" si="174"/>
        <v/>
      </c>
      <c r="N76" s="17"/>
      <c r="P76" s="81" t="str">
        <f>Kategorie!B76</f>
        <v>.</v>
      </c>
      <c r="Q76" s="79">
        <v>0</v>
      </c>
      <c r="R76" s="8">
        <v>0</v>
      </c>
      <c r="S76" s="8">
        <f t="shared" si="196"/>
        <v>0</v>
      </c>
      <c r="T76" s="83" t="str">
        <f t="shared" si="176"/>
        <v/>
      </c>
      <c r="U76" s="17"/>
      <c r="V76" s="25"/>
      <c r="W76" s="7" t="str">
        <f>Kategorie!B76</f>
        <v>.</v>
      </c>
      <c r="X76" s="79">
        <v>0</v>
      </c>
      <c r="Y76" s="8">
        <v>0</v>
      </c>
      <c r="Z76" s="8">
        <f t="shared" si="197"/>
        <v>0</v>
      </c>
      <c r="AA76" s="83" t="str">
        <f t="shared" si="178"/>
        <v/>
      </c>
      <c r="AB76" s="17"/>
      <c r="AC76" s="25"/>
      <c r="AD76" s="81" t="str">
        <f>Kategorie!B76</f>
        <v>.</v>
      </c>
      <c r="AE76" s="82">
        <v>0</v>
      </c>
      <c r="AF76" s="8">
        <v>0</v>
      </c>
      <c r="AG76" s="8">
        <f t="shared" si="198"/>
        <v>0</v>
      </c>
      <c r="AH76" s="83" t="str">
        <f t="shared" si="180"/>
        <v/>
      </c>
      <c r="AI76" s="17"/>
      <c r="AK76" s="81" t="str">
        <f>Kategorie!B76</f>
        <v>.</v>
      </c>
      <c r="AL76" s="82">
        <v>0</v>
      </c>
      <c r="AM76" s="8">
        <v>0</v>
      </c>
      <c r="AN76" s="8">
        <f t="shared" si="199"/>
        <v>0</v>
      </c>
      <c r="AO76" s="83" t="str">
        <f t="shared" si="181"/>
        <v/>
      </c>
      <c r="AP76" s="17"/>
      <c r="AQ76" s="25"/>
      <c r="AR76" s="7" t="str">
        <f>Kategorie!B76</f>
        <v>.</v>
      </c>
      <c r="AS76" s="82">
        <v>0</v>
      </c>
      <c r="AT76" s="8">
        <v>0</v>
      </c>
      <c r="AU76" s="8">
        <f t="shared" si="200"/>
        <v>0</v>
      </c>
      <c r="AV76" s="83" t="str">
        <f t="shared" si="183"/>
        <v/>
      </c>
      <c r="AW76" s="17"/>
      <c r="AY76" s="81" t="str">
        <f>Kategorie!B76</f>
        <v>.</v>
      </c>
      <c r="AZ76" s="82">
        <v>0</v>
      </c>
      <c r="BA76" s="8">
        <v>0</v>
      </c>
      <c r="BB76" s="8">
        <f t="shared" si="201"/>
        <v>0</v>
      </c>
      <c r="BC76" s="83" t="str">
        <f t="shared" si="185"/>
        <v/>
      </c>
      <c r="BD76" s="17"/>
      <c r="BF76" s="81" t="str">
        <f>Kategorie!B76</f>
        <v>.</v>
      </c>
      <c r="BG76" s="82">
        <v>0</v>
      </c>
      <c r="BH76" s="8">
        <v>0</v>
      </c>
      <c r="BI76" s="8">
        <f t="shared" si="202"/>
        <v>0</v>
      </c>
      <c r="BJ76" s="83" t="str">
        <f t="shared" si="187"/>
        <v/>
      </c>
      <c r="BK76" s="17"/>
      <c r="BL76" s="25"/>
      <c r="BM76" s="7" t="str">
        <f>Kategorie!B76</f>
        <v>.</v>
      </c>
      <c r="BN76" s="82">
        <v>0</v>
      </c>
      <c r="BO76" s="8">
        <v>0</v>
      </c>
      <c r="BP76" s="8">
        <f t="shared" si="203"/>
        <v>0</v>
      </c>
      <c r="BQ76" s="83" t="str">
        <f t="shared" si="189"/>
        <v/>
      </c>
      <c r="BR76" s="17"/>
      <c r="BT76" s="81" t="str">
        <f>Kategorie!B76</f>
        <v>.</v>
      </c>
      <c r="BU76" s="82">
        <v>0</v>
      </c>
      <c r="BV76" s="8">
        <v>0</v>
      </c>
      <c r="BW76" s="8">
        <f t="shared" si="204"/>
        <v>0</v>
      </c>
      <c r="BX76" s="83" t="str">
        <f t="shared" si="191"/>
        <v/>
      </c>
      <c r="BY76" s="17"/>
      <c r="BZ76" s="25"/>
      <c r="CA76" s="7" t="str">
        <f>Kategorie!B76</f>
        <v>.</v>
      </c>
      <c r="CB76" s="82">
        <v>0</v>
      </c>
      <c r="CC76" s="8">
        <v>0</v>
      </c>
      <c r="CD76" s="8">
        <f t="shared" si="205"/>
        <v>0</v>
      </c>
      <c r="CE76" s="83" t="str">
        <f t="shared" si="193"/>
        <v/>
      </c>
      <c r="CF76" s="17"/>
    </row>
    <row r="77" spans="2:84" s="71" customFormat="1" outlineLevel="1">
      <c r="B77" s="18" t="s">
        <v>2</v>
      </c>
      <c r="C77" s="14"/>
      <c r="D77" s="14"/>
      <c r="E77" s="14"/>
      <c r="F77" s="14"/>
      <c r="G77" s="14"/>
      <c r="I77" s="121" t="s">
        <v>2</v>
      </c>
      <c r="J77" s="14"/>
      <c r="K77" s="14"/>
      <c r="L77" s="14"/>
      <c r="M77" s="14"/>
      <c r="N77" s="14"/>
      <c r="P77" s="14"/>
      <c r="Q77" s="14"/>
      <c r="R77" s="14"/>
      <c r="S77" s="14"/>
      <c r="T77" s="14"/>
      <c r="U77" s="14"/>
      <c r="W77" s="14"/>
      <c r="X77" s="14"/>
      <c r="Y77" s="14"/>
      <c r="Z77" s="14"/>
      <c r="AA77" s="14"/>
      <c r="AB77" s="14"/>
      <c r="AD77" s="14"/>
      <c r="AE77" s="14"/>
      <c r="AF77" s="14"/>
      <c r="AG77" s="14"/>
      <c r="AH77" s="14"/>
      <c r="AI77" s="14"/>
      <c r="AK77" s="14"/>
      <c r="AL77" s="14"/>
      <c r="AM77" s="14"/>
      <c r="AN77" s="14"/>
      <c r="AO77" s="14"/>
      <c r="AP77" s="14"/>
      <c r="AR77" s="14"/>
      <c r="AS77" s="14"/>
      <c r="AT77" s="14"/>
      <c r="AU77" s="14"/>
      <c r="AV77" s="14"/>
      <c r="AW77" s="14"/>
      <c r="AY77" s="14"/>
      <c r="AZ77" s="14"/>
      <c r="BA77" s="14"/>
      <c r="BB77" s="14"/>
      <c r="BC77" s="14"/>
      <c r="BD77" s="14"/>
      <c r="BF77" s="14"/>
      <c r="BG77" s="14"/>
      <c r="BH77" s="14"/>
      <c r="BI77" s="14"/>
      <c r="BJ77" s="14"/>
      <c r="BK77" s="14"/>
      <c r="BM77" s="14"/>
      <c r="BN77" s="14"/>
      <c r="BO77" s="14"/>
      <c r="BP77" s="14"/>
      <c r="BQ77" s="14"/>
      <c r="BR77" s="14"/>
      <c r="BT77" s="14"/>
      <c r="BU77" s="14"/>
      <c r="BV77" s="14"/>
      <c r="BW77" s="14"/>
      <c r="BX77" s="14"/>
      <c r="BY77" s="14"/>
      <c r="CA77" s="14"/>
      <c r="CB77" s="14"/>
      <c r="CC77" s="14"/>
      <c r="CD77" s="14"/>
      <c r="CE77" s="14"/>
      <c r="CF77" s="14"/>
    </row>
    <row r="78" spans="2:84" s="71" customFormat="1" ht="15" customHeight="1">
      <c r="B78" s="87" t="str">
        <f>Kategorie!B78</f>
        <v>Opłaty związane z finansami</v>
      </c>
      <c r="C78" s="32">
        <f t="shared" ref="C78:D78" si="208">SUM(C79:C88)</f>
        <v>0</v>
      </c>
      <c r="D78" s="77">
        <f t="shared" si="208"/>
        <v>0</v>
      </c>
      <c r="E78" s="88">
        <f>C78-D78</f>
        <v>0</v>
      </c>
      <c r="F78" s="78" t="str">
        <f t="shared" ref="F78:F83" si="209">IFERROR(D78/C78,"")</f>
        <v/>
      </c>
      <c r="G78" s="88"/>
      <c r="I78" s="123" t="str">
        <f>Kategorie!B78</f>
        <v>Opłaty związane z finansami</v>
      </c>
      <c r="J78" s="32">
        <f t="shared" ref="J78:K78" si="210">SUM(J79:J88)</f>
        <v>0</v>
      </c>
      <c r="K78" s="77">
        <f t="shared" si="210"/>
        <v>0</v>
      </c>
      <c r="L78" s="88">
        <f>J78-K78</f>
        <v>0</v>
      </c>
      <c r="M78" s="78" t="str">
        <f t="shared" ref="M78:M88" si="211">IFERROR(K78/J78,"")</f>
        <v/>
      </c>
      <c r="N78" s="88"/>
      <c r="P78" s="43" t="str">
        <f>Kategorie!B78</f>
        <v>Opłaty związane z finansami</v>
      </c>
      <c r="Q78" s="32">
        <f t="shared" ref="Q78:R78" si="212">SUM(Q79:Q88)</f>
        <v>0</v>
      </c>
      <c r="R78" s="77">
        <f t="shared" si="212"/>
        <v>0</v>
      </c>
      <c r="S78" s="88">
        <f>Q78-R78</f>
        <v>0</v>
      </c>
      <c r="T78" s="78" t="str">
        <f t="shared" ref="T78:T88" si="213">IFERROR(R78/Q78,"")</f>
        <v/>
      </c>
      <c r="U78" s="88"/>
      <c r="V78" s="89"/>
      <c r="W78" s="43" t="str">
        <f>Kategorie!B78</f>
        <v>Opłaty związane z finansami</v>
      </c>
      <c r="X78" s="32">
        <f t="shared" ref="X78:Y78" si="214">SUM(X79:X88)</f>
        <v>0</v>
      </c>
      <c r="Y78" s="77">
        <f t="shared" si="214"/>
        <v>0</v>
      </c>
      <c r="Z78" s="88">
        <f>X78-Y78</f>
        <v>0</v>
      </c>
      <c r="AA78" s="78" t="str">
        <f t="shared" ref="AA78:AA88" si="215">IFERROR(Y78/X78,"")</f>
        <v/>
      </c>
      <c r="AB78" s="88"/>
      <c r="AC78" s="89"/>
      <c r="AD78" s="43" t="str">
        <f>Kategorie!B78</f>
        <v>Opłaty związane z finansami</v>
      </c>
      <c r="AE78" s="32">
        <f t="shared" ref="AE78:AF78" si="216">SUM(AE79:AE88)</f>
        <v>0</v>
      </c>
      <c r="AF78" s="77">
        <f t="shared" si="216"/>
        <v>0</v>
      </c>
      <c r="AG78" s="88">
        <f>AE78-AF78</f>
        <v>0</v>
      </c>
      <c r="AH78" s="78" t="str">
        <f t="shared" ref="AH78:AH88" si="217">IFERROR(AF78/AE78,"")</f>
        <v/>
      </c>
      <c r="AI78" s="88"/>
      <c r="AK78" s="43" t="str">
        <f>Kategorie!B78</f>
        <v>Opłaty związane z finansami</v>
      </c>
      <c r="AL78" s="88">
        <f>SUM(Tabela113551346178[[#All],[Kolumna2]])</f>
        <v>0</v>
      </c>
      <c r="AM78" s="88">
        <f>SUM(Tabela113551346178[[#All],[Kolumna3]])</f>
        <v>0</v>
      </c>
      <c r="AN78" s="88">
        <f>AL78-AM78</f>
        <v>0</v>
      </c>
      <c r="AO78" s="78" t="str">
        <f t="shared" ref="AO78:AO88" si="218">IFERROR(AM78/AL78,"")</f>
        <v/>
      </c>
      <c r="AP78" s="88"/>
      <c r="AQ78" s="89"/>
      <c r="AR78" s="43" t="str">
        <f>Kategorie!B78</f>
        <v>Opłaty związane z finansami</v>
      </c>
      <c r="AS78" s="32">
        <f t="shared" ref="AS78:AT78" si="219">SUM(AS79:AS88)</f>
        <v>0</v>
      </c>
      <c r="AT78" s="77">
        <f t="shared" si="219"/>
        <v>0</v>
      </c>
      <c r="AU78" s="88">
        <f>AS78-AT78</f>
        <v>0</v>
      </c>
      <c r="AV78" s="78" t="str">
        <f t="shared" ref="AV78:AV88" si="220">IFERROR(AT78/AS78,"")</f>
        <v/>
      </c>
      <c r="AW78" s="88"/>
      <c r="AY78" s="43" t="str">
        <f>Kategorie!B78</f>
        <v>Opłaty związane z finansami</v>
      </c>
      <c r="AZ78" s="32">
        <f t="shared" ref="AZ78:BA78" si="221">SUM(AZ79:AZ88)</f>
        <v>0</v>
      </c>
      <c r="BA78" s="77">
        <f t="shared" si="221"/>
        <v>0</v>
      </c>
      <c r="BB78" s="88">
        <f>AZ78-BA78</f>
        <v>0</v>
      </c>
      <c r="BC78" s="78" t="str">
        <f t="shared" ref="BC78:BC88" si="222">IFERROR(BA78/AZ78,"")</f>
        <v/>
      </c>
      <c r="BD78" s="88"/>
      <c r="BF78" s="43" t="str">
        <f>Kategorie!B78</f>
        <v>Opłaty związane z finansami</v>
      </c>
      <c r="BG78" s="32">
        <f t="shared" ref="BG78:BH78" si="223">SUM(BG79:BG88)</f>
        <v>0</v>
      </c>
      <c r="BH78" s="77">
        <f t="shared" si="223"/>
        <v>0</v>
      </c>
      <c r="BI78" s="88">
        <f>BG78-BH78</f>
        <v>0</v>
      </c>
      <c r="BJ78" s="78" t="str">
        <f t="shared" ref="BJ78:BJ88" si="224">IFERROR(BH78/BG78,"")</f>
        <v/>
      </c>
      <c r="BK78" s="88"/>
      <c r="BL78" s="89"/>
      <c r="BM78" s="43" t="str">
        <f>Kategorie!B78</f>
        <v>Opłaty związane z finansami</v>
      </c>
      <c r="BN78" s="32">
        <f t="shared" ref="BN78:BO78" si="225">SUM(BN79:BN88)</f>
        <v>0</v>
      </c>
      <c r="BO78" s="77">
        <f t="shared" si="225"/>
        <v>0</v>
      </c>
      <c r="BP78" s="88">
        <f>BN78-BO78</f>
        <v>0</v>
      </c>
      <c r="BQ78" s="78" t="str">
        <f t="shared" ref="BQ78:BQ88" si="226">IFERROR(BO78/BN78,"")</f>
        <v/>
      </c>
      <c r="BR78" s="88"/>
      <c r="BT78" s="43" t="str">
        <f>Kategorie!B78</f>
        <v>Opłaty związane z finansami</v>
      </c>
      <c r="BU78" s="32">
        <f t="shared" ref="BU78:BV78" si="227">SUM(BU79:BU88)</f>
        <v>0</v>
      </c>
      <c r="BV78" s="77">
        <f t="shared" si="227"/>
        <v>0</v>
      </c>
      <c r="BW78" s="88">
        <f>BU78-BV78</f>
        <v>0</v>
      </c>
      <c r="BX78" s="78" t="str">
        <f t="shared" ref="BX78:BX88" si="228">IFERROR(BV78/BU78,"")</f>
        <v/>
      </c>
      <c r="BY78" s="88"/>
      <c r="BZ78" s="89"/>
      <c r="CA78" s="43" t="str">
        <f>Kategorie!B78</f>
        <v>Opłaty związane z finansami</v>
      </c>
      <c r="CB78" s="32">
        <f t="shared" ref="CB78:CC78" si="229">SUM(CB79:CB88)</f>
        <v>0</v>
      </c>
      <c r="CC78" s="77">
        <f t="shared" si="229"/>
        <v>0</v>
      </c>
      <c r="CD78" s="88">
        <f>CB78-CC78</f>
        <v>0</v>
      </c>
      <c r="CE78" s="78" t="str">
        <f t="shared" ref="CE78:CE88" si="230">IFERROR(CC78/CB78,"")</f>
        <v/>
      </c>
      <c r="CF78" s="88"/>
    </row>
    <row r="79" spans="2:84" s="71" customFormat="1" ht="15" customHeight="1" outlineLevel="1">
      <c r="B79" s="7" t="str">
        <f>Kategorie!B79</f>
        <v xml:space="preserve">zakup i serwis kasy fiskalnej </v>
      </c>
      <c r="C79" s="79">
        <v>0</v>
      </c>
      <c r="D79" s="8">
        <v>0</v>
      </c>
      <c r="E79" s="8">
        <f t="shared" ref="E79:E83" si="231">C79-D79</f>
        <v>0</v>
      </c>
      <c r="F79" s="80" t="str">
        <f t="shared" si="209"/>
        <v/>
      </c>
      <c r="G79" s="8"/>
      <c r="I79" s="122" t="str">
        <f>Kategorie!B79</f>
        <v xml:space="preserve">zakup i serwis kasy fiskalnej </v>
      </c>
      <c r="J79" s="79">
        <v>0</v>
      </c>
      <c r="K79" s="8">
        <v>0</v>
      </c>
      <c r="L79" s="8">
        <f t="shared" ref="L79:L88" si="232">J79-K79</f>
        <v>0</v>
      </c>
      <c r="M79" s="80" t="str">
        <f t="shared" si="211"/>
        <v/>
      </c>
      <c r="N79" s="8"/>
      <c r="P79" s="81" t="str">
        <f>Kategorie!B79</f>
        <v xml:space="preserve">zakup i serwis kasy fiskalnej </v>
      </c>
      <c r="Q79" s="79">
        <v>0</v>
      </c>
      <c r="R79" s="8">
        <v>0</v>
      </c>
      <c r="S79" s="8">
        <f t="shared" ref="S79:S88" si="233">Q79-R79</f>
        <v>0</v>
      </c>
      <c r="T79" s="80" t="str">
        <f t="shared" si="213"/>
        <v/>
      </c>
      <c r="U79" s="8"/>
      <c r="V79" s="24"/>
      <c r="W79" s="7" t="str">
        <f>Kategorie!B79</f>
        <v xml:space="preserve">zakup i serwis kasy fiskalnej </v>
      </c>
      <c r="X79" s="79">
        <v>0</v>
      </c>
      <c r="Y79" s="8">
        <v>0</v>
      </c>
      <c r="Z79" s="8">
        <f t="shared" ref="Z79:Z88" si="234">X79-Y79</f>
        <v>0</v>
      </c>
      <c r="AA79" s="80" t="str">
        <f t="shared" si="215"/>
        <v/>
      </c>
      <c r="AB79" s="8"/>
      <c r="AC79" s="24"/>
      <c r="AD79" s="81" t="str">
        <f>Kategorie!B79</f>
        <v xml:space="preserve">zakup i serwis kasy fiskalnej </v>
      </c>
      <c r="AE79" s="82">
        <v>0</v>
      </c>
      <c r="AF79" s="8">
        <v>0</v>
      </c>
      <c r="AG79" s="8">
        <f t="shared" ref="AG79:AG88" si="235">AE79-AF79</f>
        <v>0</v>
      </c>
      <c r="AH79" s="80" t="str">
        <f t="shared" si="217"/>
        <v/>
      </c>
      <c r="AI79" s="8"/>
      <c r="AK79" s="81" t="str">
        <f>Kategorie!B79</f>
        <v xml:space="preserve">zakup i serwis kasy fiskalnej </v>
      </c>
      <c r="AL79" s="82">
        <v>0</v>
      </c>
      <c r="AM79" s="8">
        <v>0</v>
      </c>
      <c r="AN79" s="8">
        <f t="shared" ref="AN79:AN88" si="236">AL79-AM79</f>
        <v>0</v>
      </c>
      <c r="AO79" s="80" t="str">
        <f t="shared" si="218"/>
        <v/>
      </c>
      <c r="AP79" s="8"/>
      <c r="AQ79" s="24"/>
      <c r="AR79" s="7" t="str">
        <f>Kategorie!B79</f>
        <v xml:space="preserve">zakup i serwis kasy fiskalnej </v>
      </c>
      <c r="AS79" s="82">
        <v>0</v>
      </c>
      <c r="AT79" s="8">
        <v>0</v>
      </c>
      <c r="AU79" s="8">
        <f t="shared" ref="AU79:AU88" si="237">AS79-AT79</f>
        <v>0</v>
      </c>
      <c r="AV79" s="80" t="str">
        <f t="shared" si="220"/>
        <v/>
      </c>
      <c r="AW79" s="8"/>
      <c r="AY79" s="81" t="str">
        <f>Kategorie!B79</f>
        <v xml:space="preserve">zakup i serwis kasy fiskalnej </v>
      </c>
      <c r="AZ79" s="82">
        <v>0</v>
      </c>
      <c r="BA79" s="8">
        <v>0</v>
      </c>
      <c r="BB79" s="8">
        <f t="shared" ref="BB79:BB88" si="238">AZ79-BA79</f>
        <v>0</v>
      </c>
      <c r="BC79" s="80" t="str">
        <f t="shared" si="222"/>
        <v/>
      </c>
      <c r="BD79" s="8"/>
      <c r="BF79" s="81" t="str">
        <f>Kategorie!B79</f>
        <v xml:space="preserve">zakup i serwis kasy fiskalnej </v>
      </c>
      <c r="BG79" s="82">
        <v>0</v>
      </c>
      <c r="BH79" s="8">
        <v>0</v>
      </c>
      <c r="BI79" s="8">
        <f t="shared" ref="BI79:BI88" si="239">BG79-BH79</f>
        <v>0</v>
      </c>
      <c r="BJ79" s="80" t="str">
        <f t="shared" si="224"/>
        <v/>
      </c>
      <c r="BK79" s="8"/>
      <c r="BL79" s="24"/>
      <c r="BM79" s="7" t="str">
        <f>Kategorie!B79</f>
        <v xml:space="preserve">zakup i serwis kasy fiskalnej </v>
      </c>
      <c r="BN79" s="82">
        <v>0</v>
      </c>
      <c r="BO79" s="8">
        <v>0</v>
      </c>
      <c r="BP79" s="8">
        <f t="shared" ref="BP79:BP88" si="240">BN79-BO79</f>
        <v>0</v>
      </c>
      <c r="BQ79" s="80" t="str">
        <f t="shared" si="226"/>
        <v/>
      </c>
      <c r="BR79" s="8"/>
      <c r="BT79" s="81" t="str">
        <f>Kategorie!B79</f>
        <v xml:space="preserve">zakup i serwis kasy fiskalnej </v>
      </c>
      <c r="BU79" s="82">
        <v>0</v>
      </c>
      <c r="BV79" s="8">
        <v>0</v>
      </c>
      <c r="BW79" s="8">
        <f t="shared" ref="BW79:BW88" si="241">BU79-BV79</f>
        <v>0</v>
      </c>
      <c r="BX79" s="80" t="str">
        <f t="shared" si="228"/>
        <v/>
      </c>
      <c r="BY79" s="8"/>
      <c r="BZ79" s="24"/>
      <c r="CA79" s="7" t="str">
        <f>Kategorie!B79</f>
        <v xml:space="preserve">zakup i serwis kasy fiskalnej </v>
      </c>
      <c r="CB79" s="82">
        <v>0</v>
      </c>
      <c r="CC79" s="8">
        <v>0</v>
      </c>
      <c r="CD79" s="8">
        <f t="shared" ref="CD79:CD88" si="242">CB79-CC79</f>
        <v>0</v>
      </c>
      <c r="CE79" s="80" t="str">
        <f t="shared" si="230"/>
        <v/>
      </c>
      <c r="CF79" s="8"/>
    </row>
    <row r="80" spans="2:84" s="71" customFormat="1" outlineLevel="1">
      <c r="B80" s="7" t="str">
        <f>Kategorie!B80</f>
        <v>zakup terminala/opłata za dzierżawę</v>
      </c>
      <c r="C80" s="79">
        <v>0</v>
      </c>
      <c r="D80" s="8">
        <v>0</v>
      </c>
      <c r="E80" s="8">
        <f t="shared" si="231"/>
        <v>0</v>
      </c>
      <c r="F80" s="80" t="str">
        <f t="shared" si="209"/>
        <v/>
      </c>
      <c r="G80" s="8"/>
      <c r="I80" s="122" t="str">
        <f>Kategorie!B80</f>
        <v>zakup terminala/opłata za dzierżawę</v>
      </c>
      <c r="J80" s="79">
        <v>0</v>
      </c>
      <c r="K80" s="8">
        <v>0</v>
      </c>
      <c r="L80" s="8">
        <f t="shared" si="232"/>
        <v>0</v>
      </c>
      <c r="M80" s="80" t="str">
        <f t="shared" si="211"/>
        <v/>
      </c>
      <c r="N80" s="8"/>
      <c r="P80" s="81" t="str">
        <f>Kategorie!B80</f>
        <v>zakup terminala/opłata za dzierżawę</v>
      </c>
      <c r="Q80" s="79">
        <v>0</v>
      </c>
      <c r="R80" s="8">
        <v>0</v>
      </c>
      <c r="S80" s="8">
        <f t="shared" si="233"/>
        <v>0</v>
      </c>
      <c r="T80" s="80" t="str">
        <f t="shared" si="213"/>
        <v/>
      </c>
      <c r="U80" s="8"/>
      <c r="V80" s="24"/>
      <c r="W80" s="7" t="str">
        <f>Kategorie!B80</f>
        <v>zakup terminala/opłata za dzierżawę</v>
      </c>
      <c r="X80" s="79">
        <v>0</v>
      </c>
      <c r="Y80" s="8">
        <v>0</v>
      </c>
      <c r="Z80" s="8">
        <f t="shared" si="234"/>
        <v>0</v>
      </c>
      <c r="AA80" s="80" t="str">
        <f t="shared" si="215"/>
        <v/>
      </c>
      <c r="AB80" s="8"/>
      <c r="AC80" s="24"/>
      <c r="AD80" s="81" t="str">
        <f>Kategorie!B80</f>
        <v>zakup terminala/opłata za dzierżawę</v>
      </c>
      <c r="AE80" s="82">
        <v>0</v>
      </c>
      <c r="AF80" s="8">
        <v>0</v>
      </c>
      <c r="AG80" s="8">
        <f t="shared" si="235"/>
        <v>0</v>
      </c>
      <c r="AH80" s="80" t="str">
        <f t="shared" si="217"/>
        <v/>
      </c>
      <c r="AI80" s="8"/>
      <c r="AK80" s="81" t="str">
        <f>Kategorie!B80</f>
        <v>zakup terminala/opłata za dzierżawę</v>
      </c>
      <c r="AL80" s="82">
        <v>0</v>
      </c>
      <c r="AM80" s="8">
        <v>0</v>
      </c>
      <c r="AN80" s="8">
        <f t="shared" si="236"/>
        <v>0</v>
      </c>
      <c r="AO80" s="80" t="str">
        <f t="shared" si="218"/>
        <v/>
      </c>
      <c r="AP80" s="8"/>
      <c r="AQ80" s="24"/>
      <c r="AR80" s="7" t="str">
        <f>Kategorie!B80</f>
        <v>zakup terminala/opłata za dzierżawę</v>
      </c>
      <c r="AS80" s="82">
        <v>0</v>
      </c>
      <c r="AT80" s="8">
        <v>0</v>
      </c>
      <c r="AU80" s="8">
        <f t="shared" si="237"/>
        <v>0</v>
      </c>
      <c r="AV80" s="80" t="str">
        <f t="shared" si="220"/>
        <v/>
      </c>
      <c r="AW80" s="8"/>
      <c r="AY80" s="81" t="str">
        <f>Kategorie!B80</f>
        <v>zakup terminala/opłata za dzierżawę</v>
      </c>
      <c r="AZ80" s="82">
        <v>0</v>
      </c>
      <c r="BA80" s="8">
        <v>0</v>
      </c>
      <c r="BB80" s="8">
        <f t="shared" si="238"/>
        <v>0</v>
      </c>
      <c r="BC80" s="80" t="str">
        <f t="shared" si="222"/>
        <v/>
      </c>
      <c r="BD80" s="8"/>
      <c r="BF80" s="81" t="str">
        <f>Kategorie!B80</f>
        <v>zakup terminala/opłata za dzierżawę</v>
      </c>
      <c r="BG80" s="82">
        <v>0</v>
      </c>
      <c r="BH80" s="8">
        <v>0</v>
      </c>
      <c r="BI80" s="8">
        <f t="shared" si="239"/>
        <v>0</v>
      </c>
      <c r="BJ80" s="80" t="str">
        <f t="shared" si="224"/>
        <v/>
      </c>
      <c r="BK80" s="8"/>
      <c r="BL80" s="24"/>
      <c r="BM80" s="7" t="str">
        <f>Kategorie!B80</f>
        <v>zakup terminala/opłata za dzierżawę</v>
      </c>
      <c r="BN80" s="82">
        <v>0</v>
      </c>
      <c r="BO80" s="8">
        <v>0</v>
      </c>
      <c r="BP80" s="8">
        <f t="shared" si="240"/>
        <v>0</v>
      </c>
      <c r="BQ80" s="80" t="str">
        <f t="shared" si="226"/>
        <v/>
      </c>
      <c r="BR80" s="8"/>
      <c r="BT80" s="81" t="str">
        <f>Kategorie!B80</f>
        <v>zakup terminala/opłata za dzierżawę</v>
      </c>
      <c r="BU80" s="82">
        <v>0</v>
      </c>
      <c r="BV80" s="8">
        <v>0</v>
      </c>
      <c r="BW80" s="8">
        <f t="shared" si="241"/>
        <v>0</v>
      </c>
      <c r="BX80" s="80" t="str">
        <f t="shared" si="228"/>
        <v/>
      </c>
      <c r="BY80" s="8"/>
      <c r="BZ80" s="24"/>
      <c r="CA80" s="7" t="str">
        <f>Kategorie!B80</f>
        <v>zakup terminala/opłata za dzierżawę</v>
      </c>
      <c r="CB80" s="82">
        <v>0</v>
      </c>
      <c r="CC80" s="8">
        <v>0</v>
      </c>
      <c r="CD80" s="8">
        <f t="shared" si="242"/>
        <v>0</v>
      </c>
      <c r="CE80" s="80" t="str">
        <f t="shared" si="230"/>
        <v/>
      </c>
      <c r="CF80" s="8"/>
    </row>
    <row r="81" spans="2:84" s="71" customFormat="1" outlineLevel="1">
      <c r="B81" s="7" t="str">
        <f>Kategorie!B81</f>
        <v xml:space="preserve">rolki do paragonów/terminala </v>
      </c>
      <c r="C81" s="79">
        <v>0</v>
      </c>
      <c r="D81" s="8">
        <v>0</v>
      </c>
      <c r="E81" s="8">
        <f t="shared" si="231"/>
        <v>0</v>
      </c>
      <c r="F81" s="80" t="str">
        <f t="shared" si="209"/>
        <v/>
      </c>
      <c r="G81" s="8"/>
      <c r="I81" s="122" t="str">
        <f>Kategorie!B81</f>
        <v xml:space="preserve">rolki do paragonów/terminala </v>
      </c>
      <c r="J81" s="79">
        <v>0</v>
      </c>
      <c r="K81" s="8">
        <v>0</v>
      </c>
      <c r="L81" s="8">
        <f t="shared" si="232"/>
        <v>0</v>
      </c>
      <c r="M81" s="80" t="str">
        <f t="shared" si="211"/>
        <v/>
      </c>
      <c r="N81" s="8"/>
      <c r="P81" s="81" t="str">
        <f>Kategorie!B81</f>
        <v xml:space="preserve">rolki do paragonów/terminala </v>
      </c>
      <c r="Q81" s="79">
        <v>0</v>
      </c>
      <c r="R81" s="8">
        <v>0</v>
      </c>
      <c r="S81" s="8">
        <f t="shared" si="233"/>
        <v>0</v>
      </c>
      <c r="T81" s="80" t="str">
        <f t="shared" si="213"/>
        <v/>
      </c>
      <c r="U81" s="8"/>
      <c r="V81" s="24"/>
      <c r="W81" s="7" t="str">
        <f>Kategorie!B81</f>
        <v xml:space="preserve">rolki do paragonów/terminala </v>
      </c>
      <c r="X81" s="79">
        <v>0</v>
      </c>
      <c r="Y81" s="8">
        <v>0</v>
      </c>
      <c r="Z81" s="8">
        <f t="shared" si="234"/>
        <v>0</v>
      </c>
      <c r="AA81" s="80" t="str">
        <f t="shared" si="215"/>
        <v/>
      </c>
      <c r="AB81" s="8"/>
      <c r="AC81" s="24"/>
      <c r="AD81" s="81" t="str">
        <f>Kategorie!B81</f>
        <v xml:space="preserve">rolki do paragonów/terminala </v>
      </c>
      <c r="AE81" s="82">
        <v>0</v>
      </c>
      <c r="AF81" s="8">
        <v>0</v>
      </c>
      <c r="AG81" s="8">
        <f t="shared" si="235"/>
        <v>0</v>
      </c>
      <c r="AH81" s="80" t="str">
        <f t="shared" si="217"/>
        <v/>
      </c>
      <c r="AI81" s="8"/>
      <c r="AK81" s="81" t="str">
        <f>Kategorie!B81</f>
        <v xml:space="preserve">rolki do paragonów/terminala </v>
      </c>
      <c r="AL81" s="82">
        <v>0</v>
      </c>
      <c r="AM81" s="8">
        <v>0</v>
      </c>
      <c r="AN81" s="8">
        <f t="shared" si="236"/>
        <v>0</v>
      </c>
      <c r="AO81" s="80" t="str">
        <f t="shared" si="218"/>
        <v/>
      </c>
      <c r="AP81" s="8"/>
      <c r="AQ81" s="24"/>
      <c r="AR81" s="7" t="str">
        <f>Kategorie!B81</f>
        <v xml:space="preserve">rolki do paragonów/terminala </v>
      </c>
      <c r="AS81" s="82">
        <v>0</v>
      </c>
      <c r="AT81" s="8">
        <v>0</v>
      </c>
      <c r="AU81" s="8">
        <f t="shared" si="237"/>
        <v>0</v>
      </c>
      <c r="AV81" s="80" t="str">
        <f t="shared" si="220"/>
        <v/>
      </c>
      <c r="AW81" s="8"/>
      <c r="AY81" s="81" t="str">
        <f>Kategorie!B81</f>
        <v xml:space="preserve">rolki do paragonów/terminala </v>
      </c>
      <c r="AZ81" s="82">
        <v>0</v>
      </c>
      <c r="BA81" s="8">
        <v>0</v>
      </c>
      <c r="BB81" s="8">
        <f t="shared" si="238"/>
        <v>0</v>
      </c>
      <c r="BC81" s="80" t="str">
        <f t="shared" si="222"/>
        <v/>
      </c>
      <c r="BD81" s="8"/>
      <c r="BF81" s="81" t="str">
        <f>Kategorie!B81</f>
        <v xml:space="preserve">rolki do paragonów/terminala </v>
      </c>
      <c r="BG81" s="82">
        <v>0</v>
      </c>
      <c r="BH81" s="8">
        <v>0</v>
      </c>
      <c r="BI81" s="8">
        <f t="shared" si="239"/>
        <v>0</v>
      </c>
      <c r="BJ81" s="80" t="str">
        <f t="shared" si="224"/>
        <v/>
      </c>
      <c r="BK81" s="8"/>
      <c r="BL81" s="24"/>
      <c r="BM81" s="7" t="str">
        <f>Kategorie!B81</f>
        <v xml:space="preserve">rolki do paragonów/terminala </v>
      </c>
      <c r="BN81" s="82">
        <v>0</v>
      </c>
      <c r="BO81" s="8">
        <v>0</v>
      </c>
      <c r="BP81" s="8">
        <f t="shared" si="240"/>
        <v>0</v>
      </c>
      <c r="BQ81" s="80" t="str">
        <f t="shared" si="226"/>
        <v/>
      </c>
      <c r="BR81" s="8"/>
      <c r="BT81" s="81" t="str">
        <f>Kategorie!B81</f>
        <v xml:space="preserve">rolki do paragonów/terminala </v>
      </c>
      <c r="BU81" s="82">
        <v>0</v>
      </c>
      <c r="BV81" s="8">
        <v>0</v>
      </c>
      <c r="BW81" s="8">
        <f t="shared" si="241"/>
        <v>0</v>
      </c>
      <c r="BX81" s="80" t="str">
        <f t="shared" si="228"/>
        <v/>
      </c>
      <c r="BY81" s="8"/>
      <c r="BZ81" s="24"/>
      <c r="CA81" s="7" t="str">
        <f>Kategorie!B81</f>
        <v xml:space="preserve">rolki do paragonów/terminala </v>
      </c>
      <c r="CB81" s="82">
        <v>0</v>
      </c>
      <c r="CC81" s="8">
        <v>0</v>
      </c>
      <c r="CD81" s="8">
        <f t="shared" si="242"/>
        <v>0</v>
      </c>
      <c r="CE81" s="80" t="str">
        <f t="shared" si="230"/>
        <v/>
      </c>
      <c r="CF81" s="8"/>
    </row>
    <row r="82" spans="2:84" s="71" customFormat="1" outlineLevel="1">
      <c r="B82" s="7" t="str">
        <f>Kategorie!B82</f>
        <v xml:space="preserve">prowizje od płatności kartą </v>
      </c>
      <c r="C82" s="79">
        <v>0</v>
      </c>
      <c r="D82" s="8">
        <v>0</v>
      </c>
      <c r="E82" s="8">
        <f t="shared" si="231"/>
        <v>0</v>
      </c>
      <c r="F82" s="80" t="str">
        <f t="shared" si="209"/>
        <v/>
      </c>
      <c r="G82" s="8"/>
      <c r="I82" s="122" t="str">
        <f>Kategorie!B82</f>
        <v xml:space="preserve">prowizje od płatności kartą </v>
      </c>
      <c r="J82" s="79">
        <v>0</v>
      </c>
      <c r="K82" s="8">
        <v>0</v>
      </c>
      <c r="L82" s="8">
        <f t="shared" si="232"/>
        <v>0</v>
      </c>
      <c r="M82" s="80" t="str">
        <f t="shared" si="211"/>
        <v/>
      </c>
      <c r="N82" s="8"/>
      <c r="P82" s="81" t="str">
        <f>Kategorie!B82</f>
        <v xml:space="preserve">prowizje od płatności kartą </v>
      </c>
      <c r="Q82" s="79">
        <v>0</v>
      </c>
      <c r="R82" s="8">
        <v>0</v>
      </c>
      <c r="S82" s="8">
        <f t="shared" si="233"/>
        <v>0</v>
      </c>
      <c r="T82" s="80" t="str">
        <f t="shared" si="213"/>
        <v/>
      </c>
      <c r="U82" s="8"/>
      <c r="V82" s="24"/>
      <c r="W82" s="7" t="str">
        <f>Kategorie!B82</f>
        <v xml:space="preserve">prowizje od płatności kartą </v>
      </c>
      <c r="X82" s="79">
        <v>0</v>
      </c>
      <c r="Y82" s="8">
        <v>0</v>
      </c>
      <c r="Z82" s="8">
        <f t="shared" si="234"/>
        <v>0</v>
      </c>
      <c r="AA82" s="80" t="str">
        <f t="shared" si="215"/>
        <v/>
      </c>
      <c r="AB82" s="8"/>
      <c r="AC82" s="24"/>
      <c r="AD82" s="81" t="str">
        <f>Kategorie!B82</f>
        <v xml:space="preserve">prowizje od płatności kartą </v>
      </c>
      <c r="AE82" s="82">
        <v>0</v>
      </c>
      <c r="AF82" s="8">
        <v>0</v>
      </c>
      <c r="AG82" s="8">
        <f t="shared" si="235"/>
        <v>0</v>
      </c>
      <c r="AH82" s="80" t="str">
        <f t="shared" si="217"/>
        <v/>
      </c>
      <c r="AI82" s="8"/>
      <c r="AK82" s="81" t="str">
        <f>Kategorie!B82</f>
        <v xml:space="preserve">prowizje od płatności kartą </v>
      </c>
      <c r="AL82" s="82">
        <v>0</v>
      </c>
      <c r="AM82" s="8">
        <v>0</v>
      </c>
      <c r="AN82" s="8">
        <f t="shared" si="236"/>
        <v>0</v>
      </c>
      <c r="AO82" s="80" t="str">
        <f t="shared" si="218"/>
        <v/>
      </c>
      <c r="AP82" s="8"/>
      <c r="AQ82" s="24"/>
      <c r="AR82" s="7" t="str">
        <f>Kategorie!B82</f>
        <v xml:space="preserve">prowizje od płatności kartą </v>
      </c>
      <c r="AS82" s="82">
        <v>0</v>
      </c>
      <c r="AT82" s="8">
        <v>0</v>
      </c>
      <c r="AU82" s="8">
        <f t="shared" si="237"/>
        <v>0</v>
      </c>
      <c r="AV82" s="80" t="str">
        <f t="shared" si="220"/>
        <v/>
      </c>
      <c r="AW82" s="8"/>
      <c r="AY82" s="81" t="str">
        <f>Kategorie!B82</f>
        <v xml:space="preserve">prowizje od płatności kartą </v>
      </c>
      <c r="AZ82" s="82">
        <v>0</v>
      </c>
      <c r="BA82" s="8">
        <v>0</v>
      </c>
      <c r="BB82" s="8">
        <f t="shared" si="238"/>
        <v>0</v>
      </c>
      <c r="BC82" s="80" t="str">
        <f t="shared" si="222"/>
        <v/>
      </c>
      <c r="BD82" s="8"/>
      <c r="BF82" s="81" t="str">
        <f>Kategorie!B82</f>
        <v xml:space="preserve">prowizje od płatności kartą </v>
      </c>
      <c r="BG82" s="82">
        <v>0</v>
      </c>
      <c r="BH82" s="8">
        <v>0</v>
      </c>
      <c r="BI82" s="8">
        <f t="shared" si="239"/>
        <v>0</v>
      </c>
      <c r="BJ82" s="80" t="str">
        <f t="shared" si="224"/>
        <v/>
      </c>
      <c r="BK82" s="8"/>
      <c r="BL82" s="24"/>
      <c r="BM82" s="7" t="str">
        <f>Kategorie!B82</f>
        <v xml:space="preserve">prowizje od płatności kartą </v>
      </c>
      <c r="BN82" s="82">
        <v>0</v>
      </c>
      <c r="BO82" s="8">
        <v>0</v>
      </c>
      <c r="BP82" s="8">
        <f t="shared" si="240"/>
        <v>0</v>
      </c>
      <c r="BQ82" s="80" t="str">
        <f t="shared" si="226"/>
        <v/>
      </c>
      <c r="BR82" s="8"/>
      <c r="BT82" s="81" t="str">
        <f>Kategorie!B82</f>
        <v xml:space="preserve">prowizje od płatności kartą </v>
      </c>
      <c r="BU82" s="82">
        <v>0</v>
      </c>
      <c r="BV82" s="8">
        <v>0</v>
      </c>
      <c r="BW82" s="8">
        <f t="shared" si="241"/>
        <v>0</v>
      </c>
      <c r="BX82" s="80" t="str">
        <f t="shared" si="228"/>
        <v/>
      </c>
      <c r="BY82" s="8"/>
      <c r="BZ82" s="24"/>
      <c r="CA82" s="7" t="str">
        <f>Kategorie!B82</f>
        <v xml:space="preserve">prowizje od płatności kartą </v>
      </c>
      <c r="CB82" s="82">
        <v>0</v>
      </c>
      <c r="CC82" s="8">
        <v>0</v>
      </c>
      <c r="CD82" s="8">
        <f t="shared" si="242"/>
        <v>0</v>
      </c>
      <c r="CE82" s="80" t="str">
        <f t="shared" si="230"/>
        <v/>
      </c>
      <c r="CF82" s="8"/>
    </row>
    <row r="83" spans="2:84" s="71" customFormat="1" outlineLevel="1">
      <c r="B83" s="7" t="str">
        <f>Kategorie!B83</f>
        <v xml:space="preserve">opłaty bankowe za konto firmowe </v>
      </c>
      <c r="C83" s="79">
        <v>0</v>
      </c>
      <c r="D83" s="8">
        <v>0</v>
      </c>
      <c r="E83" s="8">
        <f t="shared" si="231"/>
        <v>0</v>
      </c>
      <c r="F83" s="80" t="str">
        <f t="shared" si="209"/>
        <v/>
      </c>
      <c r="G83" s="8"/>
      <c r="I83" s="122" t="str">
        <f>Kategorie!B83</f>
        <v xml:space="preserve">opłaty bankowe za konto firmowe </v>
      </c>
      <c r="J83" s="79">
        <v>0</v>
      </c>
      <c r="K83" s="8">
        <v>0</v>
      </c>
      <c r="L83" s="8">
        <f t="shared" si="232"/>
        <v>0</v>
      </c>
      <c r="M83" s="80" t="str">
        <f t="shared" si="211"/>
        <v/>
      </c>
      <c r="N83" s="8"/>
      <c r="P83" s="81" t="str">
        <f>Kategorie!B83</f>
        <v xml:space="preserve">opłaty bankowe za konto firmowe </v>
      </c>
      <c r="Q83" s="79">
        <v>0</v>
      </c>
      <c r="R83" s="8">
        <v>0</v>
      </c>
      <c r="S83" s="8">
        <f t="shared" si="233"/>
        <v>0</v>
      </c>
      <c r="T83" s="80" t="str">
        <f t="shared" si="213"/>
        <v/>
      </c>
      <c r="U83" s="8"/>
      <c r="V83" s="24"/>
      <c r="W83" s="7" t="str">
        <f>Kategorie!B83</f>
        <v xml:space="preserve">opłaty bankowe za konto firmowe </v>
      </c>
      <c r="X83" s="79">
        <v>0</v>
      </c>
      <c r="Y83" s="8">
        <v>0</v>
      </c>
      <c r="Z83" s="8">
        <f t="shared" si="234"/>
        <v>0</v>
      </c>
      <c r="AA83" s="80" t="str">
        <f t="shared" si="215"/>
        <v/>
      </c>
      <c r="AB83" s="8"/>
      <c r="AC83" s="24"/>
      <c r="AD83" s="81" t="str">
        <f>Kategorie!B83</f>
        <v xml:space="preserve">opłaty bankowe za konto firmowe </v>
      </c>
      <c r="AE83" s="82">
        <v>0</v>
      </c>
      <c r="AF83" s="8">
        <v>0</v>
      </c>
      <c r="AG83" s="8">
        <f t="shared" si="235"/>
        <v>0</v>
      </c>
      <c r="AH83" s="80" t="str">
        <f t="shared" si="217"/>
        <v/>
      </c>
      <c r="AI83" s="8"/>
      <c r="AK83" s="81" t="str">
        <f>Kategorie!B83</f>
        <v xml:space="preserve">opłaty bankowe za konto firmowe </v>
      </c>
      <c r="AL83" s="82">
        <v>0</v>
      </c>
      <c r="AM83" s="8">
        <v>0</v>
      </c>
      <c r="AN83" s="8">
        <f t="shared" si="236"/>
        <v>0</v>
      </c>
      <c r="AO83" s="80" t="str">
        <f t="shared" si="218"/>
        <v/>
      </c>
      <c r="AP83" s="8"/>
      <c r="AQ83" s="24"/>
      <c r="AR83" s="7" t="str">
        <f>Kategorie!B83</f>
        <v xml:space="preserve">opłaty bankowe za konto firmowe </v>
      </c>
      <c r="AS83" s="82">
        <v>0</v>
      </c>
      <c r="AT83" s="8">
        <v>0</v>
      </c>
      <c r="AU83" s="8">
        <f t="shared" si="237"/>
        <v>0</v>
      </c>
      <c r="AV83" s="80" t="str">
        <f t="shared" si="220"/>
        <v/>
      </c>
      <c r="AW83" s="8"/>
      <c r="AY83" s="81" t="str">
        <f>Kategorie!B83</f>
        <v xml:space="preserve">opłaty bankowe za konto firmowe </v>
      </c>
      <c r="AZ83" s="82">
        <v>0</v>
      </c>
      <c r="BA83" s="8">
        <v>0</v>
      </c>
      <c r="BB83" s="8">
        <f t="shared" si="238"/>
        <v>0</v>
      </c>
      <c r="BC83" s="80" t="str">
        <f t="shared" si="222"/>
        <v/>
      </c>
      <c r="BD83" s="8"/>
      <c r="BF83" s="81" t="str">
        <f>Kategorie!B83</f>
        <v xml:space="preserve">opłaty bankowe za konto firmowe </v>
      </c>
      <c r="BG83" s="82">
        <v>0</v>
      </c>
      <c r="BH83" s="8">
        <v>0</v>
      </c>
      <c r="BI83" s="8">
        <f t="shared" si="239"/>
        <v>0</v>
      </c>
      <c r="BJ83" s="80" t="str">
        <f t="shared" si="224"/>
        <v/>
      </c>
      <c r="BK83" s="8"/>
      <c r="BL83" s="24"/>
      <c r="BM83" s="7" t="str">
        <f>Kategorie!B83</f>
        <v xml:space="preserve">opłaty bankowe za konto firmowe </v>
      </c>
      <c r="BN83" s="82">
        <v>0</v>
      </c>
      <c r="BO83" s="8">
        <v>0</v>
      </c>
      <c r="BP83" s="8">
        <f t="shared" si="240"/>
        <v>0</v>
      </c>
      <c r="BQ83" s="80" t="str">
        <f t="shared" si="226"/>
        <v/>
      </c>
      <c r="BR83" s="8"/>
      <c r="BT83" s="81" t="str">
        <f>Kategorie!B83</f>
        <v xml:space="preserve">opłaty bankowe za konto firmowe </v>
      </c>
      <c r="BU83" s="82">
        <v>0</v>
      </c>
      <c r="BV83" s="8">
        <v>0</v>
      </c>
      <c r="BW83" s="8">
        <f t="shared" si="241"/>
        <v>0</v>
      </c>
      <c r="BX83" s="80" t="str">
        <f t="shared" si="228"/>
        <v/>
      </c>
      <c r="BY83" s="8"/>
      <c r="BZ83" s="24"/>
      <c r="CA83" s="7" t="str">
        <f>Kategorie!B83</f>
        <v xml:space="preserve">opłaty bankowe za konto firmowe </v>
      </c>
      <c r="CB83" s="82">
        <v>0</v>
      </c>
      <c r="CC83" s="8">
        <v>0</v>
      </c>
      <c r="CD83" s="8">
        <f t="shared" si="242"/>
        <v>0</v>
      </c>
      <c r="CE83" s="80" t="str">
        <f t="shared" si="230"/>
        <v/>
      </c>
      <c r="CF83" s="8"/>
    </row>
    <row r="84" spans="2:84" s="71" customFormat="1" outlineLevel="1">
      <c r="B84" s="7" t="str">
        <f>Kategorie!B84</f>
        <v xml:space="preserve">opłaty za przelewy </v>
      </c>
      <c r="C84" s="79">
        <v>0</v>
      </c>
      <c r="D84" s="8">
        <v>0</v>
      </c>
      <c r="E84" s="8">
        <f t="shared" ref="E84:E88" si="243">C84-D84</f>
        <v>0</v>
      </c>
      <c r="F84" s="83" t="str">
        <f t="shared" ref="F84:F88" si="244">IFERROR(D84/C84,"")</f>
        <v/>
      </c>
      <c r="G84" s="17"/>
      <c r="I84" s="122" t="str">
        <f>Kategorie!B84</f>
        <v xml:space="preserve">opłaty za przelewy </v>
      </c>
      <c r="J84" s="79">
        <v>0</v>
      </c>
      <c r="K84" s="8">
        <v>0</v>
      </c>
      <c r="L84" s="8">
        <f t="shared" si="232"/>
        <v>0</v>
      </c>
      <c r="M84" s="83" t="str">
        <f t="shared" si="211"/>
        <v/>
      </c>
      <c r="N84" s="17"/>
      <c r="P84" s="81" t="str">
        <f>Kategorie!B84</f>
        <v xml:space="preserve">opłaty za przelewy </v>
      </c>
      <c r="Q84" s="79">
        <v>0</v>
      </c>
      <c r="R84" s="8">
        <v>0</v>
      </c>
      <c r="S84" s="8">
        <f t="shared" si="233"/>
        <v>0</v>
      </c>
      <c r="T84" s="83" t="str">
        <f t="shared" si="213"/>
        <v/>
      </c>
      <c r="U84" s="17"/>
      <c r="V84" s="25"/>
      <c r="W84" s="7" t="str">
        <f>Kategorie!B84</f>
        <v xml:space="preserve">opłaty za przelewy </v>
      </c>
      <c r="X84" s="79">
        <v>0</v>
      </c>
      <c r="Y84" s="8">
        <v>0</v>
      </c>
      <c r="Z84" s="8">
        <f t="shared" si="234"/>
        <v>0</v>
      </c>
      <c r="AA84" s="83" t="str">
        <f t="shared" si="215"/>
        <v/>
      </c>
      <c r="AB84" s="17"/>
      <c r="AC84" s="25"/>
      <c r="AD84" s="81" t="str">
        <f>Kategorie!B84</f>
        <v xml:space="preserve">opłaty za przelewy </v>
      </c>
      <c r="AE84" s="82">
        <v>0</v>
      </c>
      <c r="AF84" s="8">
        <v>0</v>
      </c>
      <c r="AG84" s="8">
        <f t="shared" si="235"/>
        <v>0</v>
      </c>
      <c r="AH84" s="83" t="str">
        <f t="shared" si="217"/>
        <v/>
      </c>
      <c r="AI84" s="17"/>
      <c r="AK84" s="81" t="str">
        <f>Kategorie!B84</f>
        <v xml:space="preserve">opłaty za przelewy </v>
      </c>
      <c r="AL84" s="82">
        <v>0</v>
      </c>
      <c r="AM84" s="8">
        <v>0</v>
      </c>
      <c r="AN84" s="8">
        <f t="shared" si="236"/>
        <v>0</v>
      </c>
      <c r="AO84" s="83" t="str">
        <f t="shared" si="218"/>
        <v/>
      </c>
      <c r="AP84" s="17"/>
      <c r="AQ84" s="25"/>
      <c r="AR84" s="7" t="str">
        <f>Kategorie!B84</f>
        <v xml:space="preserve">opłaty za przelewy </v>
      </c>
      <c r="AS84" s="82">
        <v>0</v>
      </c>
      <c r="AT84" s="8">
        <v>0</v>
      </c>
      <c r="AU84" s="8">
        <f t="shared" si="237"/>
        <v>0</v>
      </c>
      <c r="AV84" s="83" t="str">
        <f t="shared" si="220"/>
        <v/>
      </c>
      <c r="AW84" s="17"/>
      <c r="AY84" s="81" t="str">
        <f>Kategorie!B84</f>
        <v xml:space="preserve">opłaty za przelewy </v>
      </c>
      <c r="AZ84" s="82">
        <v>0</v>
      </c>
      <c r="BA84" s="8">
        <v>0</v>
      </c>
      <c r="BB84" s="8">
        <f t="shared" si="238"/>
        <v>0</v>
      </c>
      <c r="BC84" s="83" t="str">
        <f t="shared" si="222"/>
        <v/>
      </c>
      <c r="BD84" s="17"/>
      <c r="BF84" s="81" t="str">
        <f>Kategorie!B84</f>
        <v xml:space="preserve">opłaty za przelewy </v>
      </c>
      <c r="BG84" s="82">
        <v>0</v>
      </c>
      <c r="BH84" s="8">
        <v>0</v>
      </c>
      <c r="BI84" s="8">
        <f t="shared" si="239"/>
        <v>0</v>
      </c>
      <c r="BJ84" s="83" t="str">
        <f t="shared" si="224"/>
        <v/>
      </c>
      <c r="BK84" s="17"/>
      <c r="BL84" s="25"/>
      <c r="BM84" s="7" t="str">
        <f>Kategorie!B84</f>
        <v xml:space="preserve">opłaty za przelewy </v>
      </c>
      <c r="BN84" s="82">
        <v>0</v>
      </c>
      <c r="BO84" s="8">
        <v>0</v>
      </c>
      <c r="BP84" s="8">
        <f t="shared" si="240"/>
        <v>0</v>
      </c>
      <c r="BQ84" s="83" t="str">
        <f t="shared" si="226"/>
        <v/>
      </c>
      <c r="BR84" s="17"/>
      <c r="BT84" s="81" t="str">
        <f>Kategorie!B84</f>
        <v xml:space="preserve">opłaty za przelewy </v>
      </c>
      <c r="BU84" s="82">
        <v>0</v>
      </c>
      <c r="BV84" s="8">
        <v>0</v>
      </c>
      <c r="BW84" s="8">
        <f t="shared" si="241"/>
        <v>0</v>
      </c>
      <c r="BX84" s="83" t="str">
        <f t="shared" si="228"/>
        <v/>
      </c>
      <c r="BY84" s="17"/>
      <c r="BZ84" s="25"/>
      <c r="CA84" s="7" t="str">
        <f>Kategorie!B84</f>
        <v xml:space="preserve">opłaty za przelewy </v>
      </c>
      <c r="CB84" s="82">
        <v>0</v>
      </c>
      <c r="CC84" s="8">
        <v>0</v>
      </c>
      <c r="CD84" s="8">
        <f t="shared" si="242"/>
        <v>0</v>
      </c>
      <c r="CE84" s="83" t="str">
        <f t="shared" si="230"/>
        <v/>
      </c>
      <c r="CF84" s="17"/>
    </row>
    <row r="85" spans="2:84" s="71" customFormat="1" outlineLevel="1">
      <c r="B85" s="7" t="str">
        <f>Kategorie!B85</f>
        <v xml:space="preserve">opłaty za kartę firmową </v>
      </c>
      <c r="C85" s="79">
        <v>0</v>
      </c>
      <c r="D85" s="8">
        <v>0</v>
      </c>
      <c r="E85" s="8">
        <f t="shared" si="243"/>
        <v>0</v>
      </c>
      <c r="F85" s="83" t="str">
        <f t="shared" si="244"/>
        <v/>
      </c>
      <c r="G85" s="17"/>
      <c r="I85" s="122" t="str">
        <f>Kategorie!B85</f>
        <v xml:space="preserve">opłaty za kartę firmową </v>
      </c>
      <c r="J85" s="79">
        <v>0</v>
      </c>
      <c r="K85" s="8">
        <v>0</v>
      </c>
      <c r="L85" s="8">
        <f t="shared" si="232"/>
        <v>0</v>
      </c>
      <c r="M85" s="83" t="str">
        <f t="shared" si="211"/>
        <v/>
      </c>
      <c r="N85" s="17"/>
      <c r="P85" s="81" t="str">
        <f>Kategorie!B85</f>
        <v xml:space="preserve">opłaty za kartę firmową </v>
      </c>
      <c r="Q85" s="79">
        <v>0</v>
      </c>
      <c r="R85" s="8">
        <v>0</v>
      </c>
      <c r="S85" s="8">
        <f t="shared" si="233"/>
        <v>0</v>
      </c>
      <c r="T85" s="83" t="str">
        <f t="shared" si="213"/>
        <v/>
      </c>
      <c r="U85" s="17"/>
      <c r="V85" s="25"/>
      <c r="W85" s="7" t="str">
        <f>Kategorie!B85</f>
        <v xml:space="preserve">opłaty za kartę firmową </v>
      </c>
      <c r="X85" s="79">
        <v>0</v>
      </c>
      <c r="Y85" s="8">
        <v>0</v>
      </c>
      <c r="Z85" s="8">
        <f t="shared" si="234"/>
        <v>0</v>
      </c>
      <c r="AA85" s="83" t="str">
        <f t="shared" si="215"/>
        <v/>
      </c>
      <c r="AB85" s="17"/>
      <c r="AC85" s="25"/>
      <c r="AD85" s="81" t="str">
        <f>Kategorie!B85</f>
        <v xml:space="preserve">opłaty za kartę firmową </v>
      </c>
      <c r="AE85" s="82">
        <v>0</v>
      </c>
      <c r="AF85" s="8">
        <v>0</v>
      </c>
      <c r="AG85" s="8">
        <f t="shared" si="235"/>
        <v>0</v>
      </c>
      <c r="AH85" s="83" t="str">
        <f t="shared" si="217"/>
        <v/>
      </c>
      <c r="AI85" s="17"/>
      <c r="AK85" s="81" t="str">
        <f>Kategorie!B85</f>
        <v xml:space="preserve">opłaty za kartę firmową </v>
      </c>
      <c r="AL85" s="82">
        <v>0</v>
      </c>
      <c r="AM85" s="8">
        <v>0</v>
      </c>
      <c r="AN85" s="8">
        <f t="shared" si="236"/>
        <v>0</v>
      </c>
      <c r="AO85" s="83" t="str">
        <f t="shared" si="218"/>
        <v/>
      </c>
      <c r="AP85" s="17"/>
      <c r="AQ85" s="25"/>
      <c r="AR85" s="7" t="str">
        <f>Kategorie!B85</f>
        <v xml:space="preserve">opłaty za kartę firmową </v>
      </c>
      <c r="AS85" s="82">
        <v>0</v>
      </c>
      <c r="AT85" s="8">
        <v>0</v>
      </c>
      <c r="AU85" s="8">
        <f t="shared" si="237"/>
        <v>0</v>
      </c>
      <c r="AV85" s="83" t="str">
        <f t="shared" si="220"/>
        <v/>
      </c>
      <c r="AW85" s="17"/>
      <c r="AY85" s="81" t="str">
        <f>Kategorie!B85</f>
        <v xml:space="preserve">opłaty za kartę firmową </v>
      </c>
      <c r="AZ85" s="82">
        <v>0</v>
      </c>
      <c r="BA85" s="8">
        <v>0</v>
      </c>
      <c r="BB85" s="8">
        <f t="shared" si="238"/>
        <v>0</v>
      </c>
      <c r="BC85" s="83" t="str">
        <f t="shared" si="222"/>
        <v/>
      </c>
      <c r="BD85" s="17"/>
      <c r="BF85" s="81" t="str">
        <f>Kategorie!B85</f>
        <v xml:space="preserve">opłaty za kartę firmową </v>
      </c>
      <c r="BG85" s="82">
        <v>0</v>
      </c>
      <c r="BH85" s="8">
        <v>0</v>
      </c>
      <c r="BI85" s="8">
        <f t="shared" si="239"/>
        <v>0</v>
      </c>
      <c r="BJ85" s="83" t="str">
        <f t="shared" si="224"/>
        <v/>
      </c>
      <c r="BK85" s="17"/>
      <c r="BL85" s="25"/>
      <c r="BM85" s="7" t="str">
        <f>Kategorie!B85</f>
        <v xml:space="preserve">opłaty za kartę firmową </v>
      </c>
      <c r="BN85" s="82">
        <v>0</v>
      </c>
      <c r="BO85" s="8">
        <v>0</v>
      </c>
      <c r="BP85" s="8">
        <f t="shared" si="240"/>
        <v>0</v>
      </c>
      <c r="BQ85" s="83" t="str">
        <f t="shared" si="226"/>
        <v/>
      </c>
      <c r="BR85" s="17"/>
      <c r="BT85" s="81" t="str">
        <f>Kategorie!B85</f>
        <v xml:space="preserve">opłaty za kartę firmową </v>
      </c>
      <c r="BU85" s="82">
        <v>0</v>
      </c>
      <c r="BV85" s="8">
        <v>0</v>
      </c>
      <c r="BW85" s="8">
        <f t="shared" si="241"/>
        <v>0</v>
      </c>
      <c r="BX85" s="83" t="str">
        <f t="shared" si="228"/>
        <v/>
      </c>
      <c r="BY85" s="17"/>
      <c r="BZ85" s="25"/>
      <c r="CA85" s="7" t="str">
        <f>Kategorie!B85</f>
        <v xml:space="preserve">opłaty za kartę firmową </v>
      </c>
      <c r="CB85" s="82">
        <v>0</v>
      </c>
      <c r="CC85" s="8">
        <v>0</v>
      </c>
      <c r="CD85" s="8">
        <f t="shared" si="242"/>
        <v>0</v>
      </c>
      <c r="CE85" s="83" t="str">
        <f t="shared" si="230"/>
        <v/>
      </c>
      <c r="CF85" s="17"/>
    </row>
    <row r="86" spans="2:84" s="71" customFormat="1" outlineLevel="1">
      <c r="B86" s="7" t="str">
        <f>Kategorie!B86</f>
        <v>inne</v>
      </c>
      <c r="C86" s="79">
        <v>0</v>
      </c>
      <c r="D86" s="8">
        <v>0</v>
      </c>
      <c r="E86" s="8">
        <f t="shared" si="243"/>
        <v>0</v>
      </c>
      <c r="F86" s="83" t="str">
        <f t="shared" si="244"/>
        <v/>
      </c>
      <c r="G86" s="17"/>
      <c r="I86" s="122" t="str">
        <f>Kategorie!B86</f>
        <v>inne</v>
      </c>
      <c r="J86" s="79">
        <v>0</v>
      </c>
      <c r="K86" s="8">
        <v>0</v>
      </c>
      <c r="L86" s="8">
        <f t="shared" si="232"/>
        <v>0</v>
      </c>
      <c r="M86" s="83" t="str">
        <f t="shared" si="211"/>
        <v/>
      </c>
      <c r="N86" s="17"/>
      <c r="P86" s="81" t="str">
        <f>Kategorie!B86</f>
        <v>inne</v>
      </c>
      <c r="Q86" s="79">
        <v>0</v>
      </c>
      <c r="R86" s="8">
        <v>0</v>
      </c>
      <c r="S86" s="8">
        <f t="shared" si="233"/>
        <v>0</v>
      </c>
      <c r="T86" s="83" t="str">
        <f t="shared" si="213"/>
        <v/>
      </c>
      <c r="U86" s="17"/>
      <c r="V86" s="25"/>
      <c r="W86" s="7" t="str">
        <f>Kategorie!B86</f>
        <v>inne</v>
      </c>
      <c r="X86" s="79">
        <v>0</v>
      </c>
      <c r="Y86" s="8">
        <v>0</v>
      </c>
      <c r="Z86" s="8">
        <f t="shared" si="234"/>
        <v>0</v>
      </c>
      <c r="AA86" s="83" t="str">
        <f t="shared" si="215"/>
        <v/>
      </c>
      <c r="AB86" s="17"/>
      <c r="AC86" s="25"/>
      <c r="AD86" s="81" t="str">
        <f>Kategorie!B86</f>
        <v>inne</v>
      </c>
      <c r="AE86" s="82">
        <v>0</v>
      </c>
      <c r="AF86" s="8">
        <v>0</v>
      </c>
      <c r="AG86" s="8">
        <f t="shared" si="235"/>
        <v>0</v>
      </c>
      <c r="AH86" s="83" t="str">
        <f t="shared" si="217"/>
        <v/>
      </c>
      <c r="AI86" s="17"/>
      <c r="AK86" s="81" t="str">
        <f>Kategorie!B86</f>
        <v>inne</v>
      </c>
      <c r="AL86" s="82">
        <v>0</v>
      </c>
      <c r="AM86" s="8">
        <v>0</v>
      </c>
      <c r="AN86" s="8">
        <f t="shared" si="236"/>
        <v>0</v>
      </c>
      <c r="AO86" s="83" t="str">
        <f t="shared" si="218"/>
        <v/>
      </c>
      <c r="AP86" s="17"/>
      <c r="AQ86" s="25"/>
      <c r="AR86" s="7" t="str">
        <f>Kategorie!B86</f>
        <v>inne</v>
      </c>
      <c r="AS86" s="82">
        <v>0</v>
      </c>
      <c r="AT86" s="8">
        <v>0</v>
      </c>
      <c r="AU86" s="8">
        <f t="shared" si="237"/>
        <v>0</v>
      </c>
      <c r="AV86" s="83" t="str">
        <f t="shared" si="220"/>
        <v/>
      </c>
      <c r="AW86" s="17"/>
      <c r="AY86" s="81" t="str">
        <f>Kategorie!B86</f>
        <v>inne</v>
      </c>
      <c r="AZ86" s="82">
        <v>0</v>
      </c>
      <c r="BA86" s="8">
        <v>0</v>
      </c>
      <c r="BB86" s="8">
        <f t="shared" si="238"/>
        <v>0</v>
      </c>
      <c r="BC86" s="83" t="str">
        <f t="shared" si="222"/>
        <v/>
      </c>
      <c r="BD86" s="17"/>
      <c r="BF86" s="81" t="str">
        <f>Kategorie!B86</f>
        <v>inne</v>
      </c>
      <c r="BG86" s="82">
        <v>0</v>
      </c>
      <c r="BH86" s="8">
        <v>0</v>
      </c>
      <c r="BI86" s="8">
        <f t="shared" si="239"/>
        <v>0</v>
      </c>
      <c r="BJ86" s="83" t="str">
        <f t="shared" si="224"/>
        <v/>
      </c>
      <c r="BK86" s="17"/>
      <c r="BL86" s="25"/>
      <c r="BM86" s="7" t="str">
        <f>Kategorie!B86</f>
        <v>inne</v>
      </c>
      <c r="BN86" s="82">
        <v>0</v>
      </c>
      <c r="BO86" s="8">
        <v>0</v>
      </c>
      <c r="BP86" s="8">
        <f t="shared" si="240"/>
        <v>0</v>
      </c>
      <c r="BQ86" s="83" t="str">
        <f t="shared" si="226"/>
        <v/>
      </c>
      <c r="BR86" s="17"/>
      <c r="BT86" s="81" t="str">
        <f>Kategorie!B86</f>
        <v>inne</v>
      </c>
      <c r="BU86" s="82">
        <v>0</v>
      </c>
      <c r="BV86" s="8">
        <v>0</v>
      </c>
      <c r="BW86" s="8">
        <f t="shared" si="241"/>
        <v>0</v>
      </c>
      <c r="BX86" s="83" t="str">
        <f t="shared" si="228"/>
        <v/>
      </c>
      <c r="BY86" s="17"/>
      <c r="BZ86" s="25"/>
      <c r="CA86" s="7" t="str">
        <f>Kategorie!B86</f>
        <v>inne</v>
      </c>
      <c r="CB86" s="82">
        <v>0</v>
      </c>
      <c r="CC86" s="8">
        <v>0</v>
      </c>
      <c r="CD86" s="8">
        <f t="shared" si="242"/>
        <v>0</v>
      </c>
      <c r="CE86" s="83" t="str">
        <f t="shared" si="230"/>
        <v/>
      </c>
      <c r="CF86" s="17"/>
    </row>
    <row r="87" spans="2:84" s="71" customFormat="1" outlineLevel="1">
      <c r="B87" s="7" t="str">
        <f>Kategorie!B87</f>
        <v>.</v>
      </c>
      <c r="C87" s="79">
        <v>0</v>
      </c>
      <c r="D87" s="8">
        <v>0</v>
      </c>
      <c r="E87" s="8">
        <f t="shared" si="243"/>
        <v>0</v>
      </c>
      <c r="F87" s="83" t="str">
        <f t="shared" si="244"/>
        <v/>
      </c>
      <c r="G87" s="17"/>
      <c r="I87" s="122" t="str">
        <f>Kategorie!B87</f>
        <v>.</v>
      </c>
      <c r="J87" s="79">
        <v>0</v>
      </c>
      <c r="K87" s="8">
        <v>0</v>
      </c>
      <c r="L87" s="8">
        <f t="shared" si="232"/>
        <v>0</v>
      </c>
      <c r="M87" s="83" t="str">
        <f t="shared" si="211"/>
        <v/>
      </c>
      <c r="N87" s="17"/>
      <c r="P87" s="81" t="str">
        <f>Kategorie!B87</f>
        <v>.</v>
      </c>
      <c r="Q87" s="79">
        <v>0</v>
      </c>
      <c r="R87" s="8">
        <v>0</v>
      </c>
      <c r="S87" s="8">
        <f t="shared" si="233"/>
        <v>0</v>
      </c>
      <c r="T87" s="83" t="str">
        <f t="shared" si="213"/>
        <v/>
      </c>
      <c r="U87" s="17"/>
      <c r="V87" s="25"/>
      <c r="W87" s="7" t="str">
        <f>Kategorie!B87</f>
        <v>.</v>
      </c>
      <c r="X87" s="79">
        <v>0</v>
      </c>
      <c r="Y87" s="8">
        <v>0</v>
      </c>
      <c r="Z87" s="8">
        <f t="shared" si="234"/>
        <v>0</v>
      </c>
      <c r="AA87" s="83" t="str">
        <f t="shared" si="215"/>
        <v/>
      </c>
      <c r="AB87" s="17"/>
      <c r="AC87" s="25"/>
      <c r="AD87" s="81" t="str">
        <f>Kategorie!B87</f>
        <v>.</v>
      </c>
      <c r="AE87" s="82">
        <v>0</v>
      </c>
      <c r="AF87" s="8">
        <v>0</v>
      </c>
      <c r="AG87" s="8">
        <f t="shared" si="235"/>
        <v>0</v>
      </c>
      <c r="AH87" s="83" t="str">
        <f t="shared" si="217"/>
        <v/>
      </c>
      <c r="AI87" s="17"/>
      <c r="AK87" s="81" t="str">
        <f>Kategorie!B87</f>
        <v>.</v>
      </c>
      <c r="AL87" s="82">
        <v>0</v>
      </c>
      <c r="AM87" s="8">
        <v>0</v>
      </c>
      <c r="AN87" s="8">
        <f t="shared" si="236"/>
        <v>0</v>
      </c>
      <c r="AO87" s="83" t="str">
        <f t="shared" si="218"/>
        <v/>
      </c>
      <c r="AP87" s="17"/>
      <c r="AQ87" s="25"/>
      <c r="AR87" s="7" t="str">
        <f>Kategorie!B87</f>
        <v>.</v>
      </c>
      <c r="AS87" s="82">
        <v>0</v>
      </c>
      <c r="AT87" s="8">
        <v>0</v>
      </c>
      <c r="AU87" s="8">
        <f t="shared" si="237"/>
        <v>0</v>
      </c>
      <c r="AV87" s="83" t="str">
        <f t="shared" si="220"/>
        <v/>
      </c>
      <c r="AW87" s="17"/>
      <c r="AY87" s="81" t="str">
        <f>Kategorie!B87</f>
        <v>.</v>
      </c>
      <c r="AZ87" s="82">
        <v>0</v>
      </c>
      <c r="BA87" s="8">
        <v>0</v>
      </c>
      <c r="BB87" s="8">
        <f t="shared" si="238"/>
        <v>0</v>
      </c>
      <c r="BC87" s="83" t="str">
        <f t="shared" si="222"/>
        <v/>
      </c>
      <c r="BD87" s="17"/>
      <c r="BF87" s="81" t="str">
        <f>Kategorie!B87</f>
        <v>.</v>
      </c>
      <c r="BG87" s="82">
        <v>0</v>
      </c>
      <c r="BH87" s="8">
        <v>0</v>
      </c>
      <c r="BI87" s="8">
        <f t="shared" si="239"/>
        <v>0</v>
      </c>
      <c r="BJ87" s="83" t="str">
        <f t="shared" si="224"/>
        <v/>
      </c>
      <c r="BK87" s="17"/>
      <c r="BL87" s="25"/>
      <c r="BM87" s="7" t="str">
        <f>Kategorie!B87</f>
        <v>.</v>
      </c>
      <c r="BN87" s="82">
        <v>0</v>
      </c>
      <c r="BO87" s="8">
        <v>0</v>
      </c>
      <c r="BP87" s="8">
        <f t="shared" si="240"/>
        <v>0</v>
      </c>
      <c r="BQ87" s="83" t="str">
        <f t="shared" si="226"/>
        <v/>
      </c>
      <c r="BR87" s="17"/>
      <c r="BT87" s="81" t="str">
        <f>Kategorie!B87</f>
        <v>.</v>
      </c>
      <c r="BU87" s="82">
        <v>0</v>
      </c>
      <c r="BV87" s="8">
        <v>0</v>
      </c>
      <c r="BW87" s="8">
        <f t="shared" si="241"/>
        <v>0</v>
      </c>
      <c r="BX87" s="83" t="str">
        <f t="shared" si="228"/>
        <v/>
      </c>
      <c r="BY87" s="17"/>
      <c r="BZ87" s="25"/>
      <c r="CA87" s="7" t="str">
        <f>Kategorie!B87</f>
        <v>.</v>
      </c>
      <c r="CB87" s="82">
        <v>0</v>
      </c>
      <c r="CC87" s="8">
        <v>0</v>
      </c>
      <c r="CD87" s="8">
        <f t="shared" si="242"/>
        <v>0</v>
      </c>
      <c r="CE87" s="83" t="str">
        <f t="shared" si="230"/>
        <v/>
      </c>
      <c r="CF87" s="17"/>
    </row>
    <row r="88" spans="2:84" s="71" customFormat="1" outlineLevel="1">
      <c r="B88" s="7" t="str">
        <f>Kategorie!B88</f>
        <v>.</v>
      </c>
      <c r="C88" s="79">
        <v>0</v>
      </c>
      <c r="D88" s="8">
        <v>0</v>
      </c>
      <c r="E88" s="8">
        <f t="shared" si="243"/>
        <v>0</v>
      </c>
      <c r="F88" s="83" t="str">
        <f t="shared" si="244"/>
        <v/>
      </c>
      <c r="G88" s="17"/>
      <c r="I88" s="122" t="str">
        <f>Kategorie!B88</f>
        <v>.</v>
      </c>
      <c r="J88" s="79">
        <v>0</v>
      </c>
      <c r="K88" s="8">
        <v>0</v>
      </c>
      <c r="L88" s="8">
        <f t="shared" si="232"/>
        <v>0</v>
      </c>
      <c r="M88" s="83" t="str">
        <f t="shared" si="211"/>
        <v/>
      </c>
      <c r="N88" s="17"/>
      <c r="P88" s="81" t="str">
        <f>Kategorie!B88</f>
        <v>.</v>
      </c>
      <c r="Q88" s="79">
        <v>0</v>
      </c>
      <c r="R88" s="8">
        <v>0</v>
      </c>
      <c r="S88" s="8">
        <f t="shared" si="233"/>
        <v>0</v>
      </c>
      <c r="T88" s="83" t="str">
        <f t="shared" si="213"/>
        <v/>
      </c>
      <c r="U88" s="17"/>
      <c r="V88" s="25"/>
      <c r="W88" s="7" t="str">
        <f>Kategorie!B88</f>
        <v>.</v>
      </c>
      <c r="X88" s="79">
        <v>0</v>
      </c>
      <c r="Y88" s="8">
        <v>0</v>
      </c>
      <c r="Z88" s="8">
        <f t="shared" si="234"/>
        <v>0</v>
      </c>
      <c r="AA88" s="83" t="str">
        <f t="shared" si="215"/>
        <v/>
      </c>
      <c r="AB88" s="17"/>
      <c r="AC88" s="25"/>
      <c r="AD88" s="81" t="str">
        <f>Kategorie!B88</f>
        <v>.</v>
      </c>
      <c r="AE88" s="82">
        <v>0</v>
      </c>
      <c r="AF88" s="8">
        <v>0</v>
      </c>
      <c r="AG88" s="8">
        <f t="shared" si="235"/>
        <v>0</v>
      </c>
      <c r="AH88" s="83" t="str">
        <f t="shared" si="217"/>
        <v/>
      </c>
      <c r="AI88" s="17"/>
      <c r="AK88" s="81" t="str">
        <f>Kategorie!B88</f>
        <v>.</v>
      </c>
      <c r="AL88" s="82">
        <v>0</v>
      </c>
      <c r="AM88" s="8">
        <v>0</v>
      </c>
      <c r="AN88" s="8">
        <f t="shared" si="236"/>
        <v>0</v>
      </c>
      <c r="AO88" s="83" t="str">
        <f t="shared" si="218"/>
        <v/>
      </c>
      <c r="AP88" s="17"/>
      <c r="AQ88" s="25"/>
      <c r="AR88" s="7" t="str">
        <f>Kategorie!B88</f>
        <v>.</v>
      </c>
      <c r="AS88" s="82">
        <v>0</v>
      </c>
      <c r="AT88" s="8">
        <v>0</v>
      </c>
      <c r="AU88" s="8">
        <f t="shared" si="237"/>
        <v>0</v>
      </c>
      <c r="AV88" s="83" t="str">
        <f t="shared" si="220"/>
        <v/>
      </c>
      <c r="AW88" s="17"/>
      <c r="AY88" s="81" t="str">
        <f>Kategorie!B88</f>
        <v>.</v>
      </c>
      <c r="AZ88" s="82">
        <v>0</v>
      </c>
      <c r="BA88" s="8">
        <v>0</v>
      </c>
      <c r="BB88" s="8">
        <f t="shared" si="238"/>
        <v>0</v>
      </c>
      <c r="BC88" s="83" t="str">
        <f t="shared" si="222"/>
        <v/>
      </c>
      <c r="BD88" s="17"/>
      <c r="BF88" s="81" t="str">
        <f>Kategorie!B88</f>
        <v>.</v>
      </c>
      <c r="BG88" s="82">
        <v>0</v>
      </c>
      <c r="BH88" s="8">
        <v>0</v>
      </c>
      <c r="BI88" s="8">
        <f t="shared" si="239"/>
        <v>0</v>
      </c>
      <c r="BJ88" s="83" t="str">
        <f t="shared" si="224"/>
        <v/>
      </c>
      <c r="BK88" s="17"/>
      <c r="BL88" s="25"/>
      <c r="BM88" s="7" t="str">
        <f>Kategorie!B88</f>
        <v>.</v>
      </c>
      <c r="BN88" s="82">
        <v>0</v>
      </c>
      <c r="BO88" s="8">
        <v>0</v>
      </c>
      <c r="BP88" s="8">
        <f t="shared" si="240"/>
        <v>0</v>
      </c>
      <c r="BQ88" s="83" t="str">
        <f t="shared" si="226"/>
        <v/>
      </c>
      <c r="BR88" s="17"/>
      <c r="BT88" s="81" t="str">
        <f>Kategorie!B88</f>
        <v>.</v>
      </c>
      <c r="BU88" s="82">
        <v>0</v>
      </c>
      <c r="BV88" s="8">
        <v>0</v>
      </c>
      <c r="BW88" s="8">
        <f t="shared" si="241"/>
        <v>0</v>
      </c>
      <c r="BX88" s="83" t="str">
        <f t="shared" si="228"/>
        <v/>
      </c>
      <c r="BY88" s="17"/>
      <c r="BZ88" s="25"/>
      <c r="CA88" s="7" t="str">
        <f>Kategorie!B88</f>
        <v>.</v>
      </c>
      <c r="CB88" s="82">
        <v>0</v>
      </c>
      <c r="CC88" s="8">
        <v>0</v>
      </c>
      <c r="CD88" s="8">
        <f t="shared" si="242"/>
        <v>0</v>
      </c>
      <c r="CE88" s="83" t="str">
        <f t="shared" si="230"/>
        <v/>
      </c>
      <c r="CF88" s="17"/>
    </row>
    <row r="89" spans="2:84" s="71" customFormat="1" outlineLevel="1">
      <c r="B89" s="18" t="s">
        <v>2</v>
      </c>
      <c r="C89" s="14"/>
      <c r="D89" s="14"/>
      <c r="E89" s="14"/>
      <c r="F89" s="14"/>
      <c r="G89" s="14"/>
      <c r="I89" s="121" t="s">
        <v>2</v>
      </c>
      <c r="J89" s="14"/>
      <c r="K89" s="14"/>
      <c r="L89" s="14"/>
      <c r="M89" s="14"/>
      <c r="N89" s="14"/>
      <c r="P89" s="14"/>
      <c r="Q89" s="14"/>
      <c r="R89" s="14"/>
      <c r="S89" s="14"/>
      <c r="T89" s="14"/>
      <c r="U89" s="14"/>
      <c r="W89" s="14"/>
      <c r="X89" s="14"/>
      <c r="Y89" s="14"/>
      <c r="Z89" s="14"/>
      <c r="AA89" s="14"/>
      <c r="AB89" s="14"/>
      <c r="AD89" s="14"/>
      <c r="AE89" s="14"/>
      <c r="AF89" s="14"/>
      <c r="AG89" s="14"/>
      <c r="AH89" s="14"/>
      <c r="AI89" s="14"/>
      <c r="AK89" s="14"/>
      <c r="AL89" s="14"/>
      <c r="AM89" s="14"/>
      <c r="AN89" s="14"/>
      <c r="AO89" s="14"/>
      <c r="AP89" s="14"/>
      <c r="AR89" s="14"/>
      <c r="AS89" s="14"/>
      <c r="AT89" s="14"/>
      <c r="AU89" s="14"/>
      <c r="AV89" s="14"/>
      <c r="AW89" s="14"/>
      <c r="AY89" s="14"/>
      <c r="AZ89" s="14"/>
      <c r="BA89" s="14"/>
      <c r="BB89" s="14"/>
      <c r="BC89" s="14"/>
      <c r="BD89" s="14"/>
      <c r="BF89" s="14"/>
      <c r="BG89" s="14"/>
      <c r="BH89" s="14"/>
      <c r="BI89" s="14"/>
      <c r="BJ89" s="14"/>
      <c r="BK89" s="14"/>
      <c r="BM89" s="14"/>
      <c r="BN89" s="14"/>
      <c r="BO89" s="14"/>
      <c r="BP89" s="14"/>
      <c r="BQ89" s="14"/>
      <c r="BR89" s="14"/>
      <c r="BT89" s="14"/>
      <c r="BU89" s="14"/>
      <c r="BV89" s="14"/>
      <c r="BW89" s="14"/>
      <c r="BX89" s="14"/>
      <c r="BY89" s="14"/>
      <c r="CA89" s="14"/>
      <c r="CB89" s="14"/>
      <c r="CC89" s="14"/>
      <c r="CD89" s="14"/>
      <c r="CE89" s="14"/>
      <c r="CF89" s="14"/>
    </row>
    <row r="90" spans="2:84" s="71" customFormat="1">
      <c r="B90" s="87" t="str">
        <f>Kategorie!B90</f>
        <v>Okazjonalne lub jednorazowe zakupy</v>
      </c>
      <c r="C90" s="32">
        <f t="shared" ref="C90:D90" si="245">SUM(C91:C100)</f>
        <v>0</v>
      </c>
      <c r="D90" s="77">
        <f t="shared" si="245"/>
        <v>0</v>
      </c>
      <c r="E90" s="88">
        <f>C90-D90</f>
        <v>0</v>
      </c>
      <c r="F90" s="78" t="str">
        <f>IFERROR(D90/C90,"")</f>
        <v/>
      </c>
      <c r="G90" s="88"/>
      <c r="I90" s="123" t="str">
        <f>Kategorie!B90</f>
        <v>Okazjonalne lub jednorazowe zakupy</v>
      </c>
      <c r="J90" s="32">
        <f t="shared" ref="J90:K90" si="246">SUM(J91:J100)</f>
        <v>0</v>
      </c>
      <c r="K90" s="77">
        <f t="shared" si="246"/>
        <v>0</v>
      </c>
      <c r="L90" s="88">
        <f>J90-K90</f>
        <v>0</v>
      </c>
      <c r="M90" s="78" t="str">
        <f>IFERROR(K90/J90,"")</f>
        <v/>
      </c>
      <c r="N90" s="88"/>
      <c r="P90" s="43" t="str">
        <f>Kategorie!B90</f>
        <v>Okazjonalne lub jednorazowe zakupy</v>
      </c>
      <c r="Q90" s="32">
        <f t="shared" ref="Q90:R90" si="247">SUM(Q91:Q100)</f>
        <v>0</v>
      </c>
      <c r="R90" s="77">
        <f t="shared" si="247"/>
        <v>0</v>
      </c>
      <c r="S90" s="88">
        <f>Q90-R90</f>
        <v>0</v>
      </c>
      <c r="T90" s="78" t="str">
        <f>IFERROR(R90/Q90,"")</f>
        <v/>
      </c>
      <c r="U90" s="88"/>
      <c r="V90" s="89"/>
      <c r="W90" s="43" t="str">
        <f>Kategorie!B90</f>
        <v>Okazjonalne lub jednorazowe zakupy</v>
      </c>
      <c r="X90" s="32">
        <f t="shared" ref="X90:Y90" si="248">SUM(X91:X100)</f>
        <v>0</v>
      </c>
      <c r="Y90" s="77">
        <f t="shared" si="248"/>
        <v>0</v>
      </c>
      <c r="Z90" s="88">
        <f>X90-Y90</f>
        <v>0</v>
      </c>
      <c r="AA90" s="78" t="str">
        <f>IFERROR(Y90/X90,"")</f>
        <v/>
      </c>
      <c r="AB90" s="88"/>
      <c r="AC90" s="89"/>
      <c r="AD90" s="43" t="str">
        <f>Kategorie!B90</f>
        <v>Okazjonalne lub jednorazowe zakupy</v>
      </c>
      <c r="AE90" s="32">
        <f t="shared" ref="AE90:AF90" si="249">SUM(AE91:AE100)</f>
        <v>0</v>
      </c>
      <c r="AF90" s="77">
        <f t="shared" si="249"/>
        <v>0</v>
      </c>
      <c r="AG90" s="88">
        <f>AE90-AF90</f>
        <v>0</v>
      </c>
      <c r="AH90" s="78" t="str">
        <f>IFERROR(AF90/AE90,"")</f>
        <v/>
      </c>
      <c r="AI90" s="88"/>
      <c r="AK90" s="43" t="str">
        <f>Kategorie!B90</f>
        <v>Okazjonalne lub jednorazowe zakupy</v>
      </c>
      <c r="AL90" s="88">
        <f>SUM(Tabela123651447179[[#All],[Kolumna2]])</f>
        <v>0</v>
      </c>
      <c r="AM90" s="88">
        <f>SUM(Tabela123651447179[[#All],[Kolumna3]])</f>
        <v>0</v>
      </c>
      <c r="AN90" s="88">
        <f>AL90-AM90</f>
        <v>0</v>
      </c>
      <c r="AO90" s="78" t="str">
        <f>IFERROR(AM90/AL90,"")</f>
        <v/>
      </c>
      <c r="AP90" s="88"/>
      <c r="AQ90" s="89"/>
      <c r="AR90" s="43" t="str">
        <f>Kategorie!B90</f>
        <v>Okazjonalne lub jednorazowe zakupy</v>
      </c>
      <c r="AS90" s="32">
        <f t="shared" ref="AS90:AT90" si="250">SUM(AS91:AS100)</f>
        <v>0</v>
      </c>
      <c r="AT90" s="77">
        <f t="shared" si="250"/>
        <v>0</v>
      </c>
      <c r="AU90" s="88">
        <f>AS90-AT90</f>
        <v>0</v>
      </c>
      <c r="AV90" s="78" t="str">
        <f>IFERROR(AT90/AS90,"")</f>
        <v/>
      </c>
      <c r="AW90" s="88"/>
      <c r="AY90" s="43" t="str">
        <f>Kategorie!B90</f>
        <v>Okazjonalne lub jednorazowe zakupy</v>
      </c>
      <c r="AZ90" s="32">
        <f t="shared" ref="AZ90:BA90" si="251">SUM(AZ91:AZ100)</f>
        <v>0</v>
      </c>
      <c r="BA90" s="77">
        <f t="shared" si="251"/>
        <v>0</v>
      </c>
      <c r="BB90" s="88">
        <f>AZ90-BA90</f>
        <v>0</v>
      </c>
      <c r="BC90" s="78" t="str">
        <f>IFERROR(BA90/AZ90,"")</f>
        <v/>
      </c>
      <c r="BD90" s="88"/>
      <c r="BF90" s="43" t="str">
        <f>Kategorie!B90</f>
        <v>Okazjonalne lub jednorazowe zakupy</v>
      </c>
      <c r="BG90" s="32">
        <f t="shared" ref="BG90:BH90" si="252">SUM(BG91:BG100)</f>
        <v>0</v>
      </c>
      <c r="BH90" s="77">
        <f t="shared" si="252"/>
        <v>0</v>
      </c>
      <c r="BI90" s="88">
        <f>BG90-BH90</f>
        <v>0</v>
      </c>
      <c r="BJ90" s="78" t="str">
        <f>IFERROR(BH90/BG90,"")</f>
        <v/>
      </c>
      <c r="BK90" s="88"/>
      <c r="BL90" s="89"/>
      <c r="BM90" s="43" t="str">
        <f>Kategorie!B90</f>
        <v>Okazjonalne lub jednorazowe zakupy</v>
      </c>
      <c r="BN90" s="32">
        <f t="shared" ref="BN90:BO90" si="253">SUM(BN91:BN100)</f>
        <v>0</v>
      </c>
      <c r="BO90" s="77">
        <f t="shared" si="253"/>
        <v>0</v>
      </c>
      <c r="BP90" s="88">
        <f>BN90-BO90</f>
        <v>0</v>
      </c>
      <c r="BQ90" s="78" t="str">
        <f>IFERROR(BO90/BN90,"")</f>
        <v/>
      </c>
      <c r="BR90" s="88"/>
      <c r="BT90" s="43" t="str">
        <f>Kategorie!B90</f>
        <v>Okazjonalne lub jednorazowe zakupy</v>
      </c>
      <c r="BU90" s="32">
        <f t="shared" ref="BU90:BV90" si="254">SUM(BU91:BU100)</f>
        <v>0</v>
      </c>
      <c r="BV90" s="77">
        <f t="shared" si="254"/>
        <v>0</v>
      </c>
      <c r="BW90" s="88">
        <f>BU90-BV90</f>
        <v>0</v>
      </c>
      <c r="BX90" s="78" t="str">
        <f>IFERROR(BV90/BU90,"")</f>
        <v/>
      </c>
      <c r="BY90" s="88"/>
      <c r="BZ90" s="89"/>
      <c r="CA90" s="43" t="str">
        <f>Kategorie!B90</f>
        <v>Okazjonalne lub jednorazowe zakupy</v>
      </c>
      <c r="CB90" s="32">
        <f t="shared" ref="CB90:CC90" si="255">SUM(CB91:CB100)</f>
        <v>0</v>
      </c>
      <c r="CC90" s="77">
        <f t="shared" si="255"/>
        <v>0</v>
      </c>
      <c r="CD90" s="88">
        <f>CB90-CC90</f>
        <v>0</v>
      </c>
      <c r="CE90" s="78" t="str">
        <f>IFERROR(CC90/CB90,"")</f>
        <v/>
      </c>
      <c r="CF90" s="88"/>
    </row>
    <row r="91" spans="2:84" s="71" customFormat="1" outlineLevel="1">
      <c r="B91" s="7" t="str">
        <f>Kategorie!B91</f>
        <v>materiały biurowe</v>
      </c>
      <c r="C91" s="79">
        <v>0</v>
      </c>
      <c r="D91" s="8">
        <v>0</v>
      </c>
      <c r="E91" s="8">
        <f t="shared" ref="E91:E96" si="256">C91-D91</f>
        <v>0</v>
      </c>
      <c r="F91" s="80" t="str">
        <f t="shared" ref="F91:F96" si="257">IFERROR(D91/C91,"")</f>
        <v/>
      </c>
      <c r="G91" s="8"/>
      <c r="I91" s="122" t="str">
        <f>Kategorie!B91</f>
        <v>materiały biurowe</v>
      </c>
      <c r="J91" s="79">
        <v>0</v>
      </c>
      <c r="K91" s="8">
        <v>0</v>
      </c>
      <c r="L91" s="8">
        <f t="shared" ref="L91:L100" si="258">J91-K91</f>
        <v>0</v>
      </c>
      <c r="M91" s="80" t="str">
        <f t="shared" ref="M91:M100" si="259">IFERROR(K91/J91,"")</f>
        <v/>
      </c>
      <c r="N91" s="8"/>
      <c r="P91" s="81" t="str">
        <f>Kategorie!B91</f>
        <v>materiały biurowe</v>
      </c>
      <c r="Q91" s="79">
        <v>0</v>
      </c>
      <c r="R91" s="8">
        <v>0</v>
      </c>
      <c r="S91" s="8">
        <f t="shared" ref="S91:S100" si="260">Q91-R91</f>
        <v>0</v>
      </c>
      <c r="T91" s="80" t="str">
        <f t="shared" ref="T91:T100" si="261">IFERROR(R91/Q91,"")</f>
        <v/>
      </c>
      <c r="U91" s="8"/>
      <c r="V91" s="24"/>
      <c r="W91" s="7" t="str">
        <f>Kategorie!B91</f>
        <v>materiały biurowe</v>
      </c>
      <c r="X91" s="79">
        <v>0</v>
      </c>
      <c r="Y91" s="8">
        <v>0</v>
      </c>
      <c r="Z91" s="8">
        <f t="shared" ref="Z91:Z100" si="262">X91-Y91</f>
        <v>0</v>
      </c>
      <c r="AA91" s="80" t="str">
        <f t="shared" ref="AA91:AA100" si="263">IFERROR(Y91/X91,"")</f>
        <v/>
      </c>
      <c r="AB91" s="8"/>
      <c r="AC91" s="24"/>
      <c r="AD91" s="81" t="str">
        <f>Kategorie!B91</f>
        <v>materiały biurowe</v>
      </c>
      <c r="AE91" s="82">
        <v>0</v>
      </c>
      <c r="AF91" s="8">
        <v>0</v>
      </c>
      <c r="AG91" s="8">
        <f t="shared" ref="AG91:AG100" si="264">AE91-AF91</f>
        <v>0</v>
      </c>
      <c r="AH91" s="80" t="str">
        <f t="shared" ref="AH91:AH100" si="265">IFERROR(AF91/AE91,"")</f>
        <v/>
      </c>
      <c r="AI91" s="8"/>
      <c r="AK91" s="81" t="str">
        <f>Kategorie!B91</f>
        <v>materiały biurowe</v>
      </c>
      <c r="AL91" s="82">
        <v>0</v>
      </c>
      <c r="AM91" s="8">
        <v>0</v>
      </c>
      <c r="AN91" s="8">
        <f t="shared" ref="AN91:AN100" si="266">AL91-AM91</f>
        <v>0</v>
      </c>
      <c r="AO91" s="80" t="str">
        <f t="shared" ref="AO91:AO100" si="267">IFERROR(AM91/AL91,"")</f>
        <v/>
      </c>
      <c r="AP91" s="8"/>
      <c r="AQ91" s="24"/>
      <c r="AR91" s="7" t="str">
        <f>Kategorie!B91</f>
        <v>materiały biurowe</v>
      </c>
      <c r="AS91" s="82">
        <v>0</v>
      </c>
      <c r="AT91" s="8">
        <v>0</v>
      </c>
      <c r="AU91" s="8">
        <f t="shared" ref="AU91:AU100" si="268">AS91-AT91</f>
        <v>0</v>
      </c>
      <c r="AV91" s="80" t="str">
        <f t="shared" ref="AV91:AV100" si="269">IFERROR(AT91/AS91,"")</f>
        <v/>
      </c>
      <c r="AW91" s="8"/>
      <c r="AY91" s="81" t="str">
        <f>Kategorie!B91</f>
        <v>materiały biurowe</v>
      </c>
      <c r="AZ91" s="82">
        <v>0</v>
      </c>
      <c r="BA91" s="8">
        <v>0</v>
      </c>
      <c r="BB91" s="8">
        <f t="shared" ref="BB91:BB100" si="270">AZ91-BA91</f>
        <v>0</v>
      </c>
      <c r="BC91" s="80" t="str">
        <f t="shared" ref="BC91:BC100" si="271">IFERROR(BA91/AZ91,"")</f>
        <v/>
      </c>
      <c r="BD91" s="8"/>
      <c r="BF91" s="81" t="str">
        <f>Kategorie!B91</f>
        <v>materiały biurowe</v>
      </c>
      <c r="BG91" s="82">
        <v>0</v>
      </c>
      <c r="BH91" s="8">
        <v>0</v>
      </c>
      <c r="BI91" s="8">
        <f t="shared" ref="BI91:BI100" si="272">BG91-BH91</f>
        <v>0</v>
      </c>
      <c r="BJ91" s="80" t="str">
        <f t="shared" ref="BJ91:BJ100" si="273">IFERROR(BH91/BG91,"")</f>
        <v/>
      </c>
      <c r="BK91" s="8"/>
      <c r="BL91" s="24"/>
      <c r="BM91" s="7" t="str">
        <f>Kategorie!B91</f>
        <v>materiały biurowe</v>
      </c>
      <c r="BN91" s="82">
        <v>0</v>
      </c>
      <c r="BO91" s="8">
        <v>0</v>
      </c>
      <c r="BP91" s="8">
        <f t="shared" ref="BP91:BP100" si="274">BN91-BO91</f>
        <v>0</v>
      </c>
      <c r="BQ91" s="80" t="str">
        <f t="shared" ref="BQ91:BQ100" si="275">IFERROR(BO91/BN91,"")</f>
        <v/>
      </c>
      <c r="BR91" s="8"/>
      <c r="BT91" s="81" t="str">
        <f>Kategorie!B91</f>
        <v>materiały biurowe</v>
      </c>
      <c r="BU91" s="82">
        <v>0</v>
      </c>
      <c r="BV91" s="8">
        <v>0</v>
      </c>
      <c r="BW91" s="8">
        <f t="shared" ref="BW91:BW100" si="276">BU91-BV91</f>
        <v>0</v>
      </c>
      <c r="BX91" s="80" t="str">
        <f t="shared" ref="BX91:BX100" si="277">IFERROR(BV91/BU91,"")</f>
        <v/>
      </c>
      <c r="BY91" s="8"/>
      <c r="BZ91" s="24"/>
      <c r="CA91" s="7" t="str">
        <f>Kategorie!B91</f>
        <v>materiały biurowe</v>
      </c>
      <c r="CB91" s="82">
        <v>0</v>
      </c>
      <c r="CC91" s="8">
        <v>0</v>
      </c>
      <c r="CD91" s="8">
        <f t="shared" ref="CD91:CD100" si="278">CB91-CC91</f>
        <v>0</v>
      </c>
      <c r="CE91" s="80" t="str">
        <f t="shared" ref="CE91:CE100" si="279">IFERROR(CC91/CB91,"")</f>
        <v/>
      </c>
      <c r="CF91" s="8"/>
    </row>
    <row r="92" spans="2:84" s="71" customFormat="1" outlineLevel="1">
      <c r="B92" s="7" t="str">
        <f>Kategorie!B92</f>
        <v>sprzęt AGD</v>
      </c>
      <c r="C92" s="79">
        <v>0</v>
      </c>
      <c r="D92" s="8">
        <v>0</v>
      </c>
      <c r="E92" s="8">
        <f t="shared" si="256"/>
        <v>0</v>
      </c>
      <c r="F92" s="80" t="str">
        <f t="shared" si="257"/>
        <v/>
      </c>
      <c r="G92" s="8"/>
      <c r="I92" s="122" t="str">
        <f>Kategorie!B92</f>
        <v>sprzęt AGD</v>
      </c>
      <c r="J92" s="79">
        <v>0</v>
      </c>
      <c r="K92" s="8">
        <v>0</v>
      </c>
      <c r="L92" s="8">
        <f t="shared" si="258"/>
        <v>0</v>
      </c>
      <c r="M92" s="80" t="str">
        <f t="shared" si="259"/>
        <v/>
      </c>
      <c r="N92" s="8"/>
      <c r="P92" s="81" t="str">
        <f>Kategorie!B92</f>
        <v>sprzęt AGD</v>
      </c>
      <c r="Q92" s="79">
        <v>0</v>
      </c>
      <c r="R92" s="8">
        <v>0</v>
      </c>
      <c r="S92" s="8">
        <f t="shared" si="260"/>
        <v>0</v>
      </c>
      <c r="T92" s="80" t="str">
        <f t="shared" si="261"/>
        <v/>
      </c>
      <c r="U92" s="8"/>
      <c r="V92" s="24"/>
      <c r="W92" s="7" t="str">
        <f>Kategorie!B92</f>
        <v>sprzęt AGD</v>
      </c>
      <c r="X92" s="79">
        <v>0</v>
      </c>
      <c r="Y92" s="8">
        <v>0</v>
      </c>
      <c r="Z92" s="8">
        <f t="shared" si="262"/>
        <v>0</v>
      </c>
      <c r="AA92" s="80" t="str">
        <f t="shared" si="263"/>
        <v/>
      </c>
      <c r="AB92" s="8"/>
      <c r="AC92" s="24"/>
      <c r="AD92" s="81" t="str">
        <f>Kategorie!B92</f>
        <v>sprzęt AGD</v>
      </c>
      <c r="AE92" s="82">
        <v>0</v>
      </c>
      <c r="AF92" s="8">
        <v>0</v>
      </c>
      <c r="AG92" s="8">
        <f t="shared" si="264"/>
        <v>0</v>
      </c>
      <c r="AH92" s="80" t="str">
        <f t="shared" si="265"/>
        <v/>
      </c>
      <c r="AI92" s="8"/>
      <c r="AK92" s="81" t="str">
        <f>Kategorie!B92</f>
        <v>sprzęt AGD</v>
      </c>
      <c r="AL92" s="82">
        <v>0</v>
      </c>
      <c r="AM92" s="8">
        <v>0</v>
      </c>
      <c r="AN92" s="8">
        <f t="shared" si="266"/>
        <v>0</v>
      </c>
      <c r="AO92" s="80" t="str">
        <f t="shared" si="267"/>
        <v/>
      </c>
      <c r="AP92" s="8"/>
      <c r="AQ92" s="24"/>
      <c r="AR92" s="7" t="str">
        <f>Kategorie!B92</f>
        <v>sprzęt AGD</v>
      </c>
      <c r="AS92" s="82">
        <v>0</v>
      </c>
      <c r="AT92" s="8">
        <v>0</v>
      </c>
      <c r="AU92" s="8">
        <f t="shared" si="268"/>
        <v>0</v>
      </c>
      <c r="AV92" s="80" t="str">
        <f t="shared" si="269"/>
        <v/>
      </c>
      <c r="AW92" s="8"/>
      <c r="AY92" s="81" t="str">
        <f>Kategorie!B92</f>
        <v>sprzęt AGD</v>
      </c>
      <c r="AZ92" s="82">
        <v>0</v>
      </c>
      <c r="BA92" s="8">
        <v>0</v>
      </c>
      <c r="BB92" s="8">
        <f t="shared" si="270"/>
        <v>0</v>
      </c>
      <c r="BC92" s="80" t="str">
        <f t="shared" si="271"/>
        <v/>
      </c>
      <c r="BD92" s="8"/>
      <c r="BF92" s="81" t="str">
        <f>Kategorie!B92</f>
        <v>sprzęt AGD</v>
      </c>
      <c r="BG92" s="82">
        <v>0</v>
      </c>
      <c r="BH92" s="8">
        <v>0</v>
      </c>
      <c r="BI92" s="8">
        <f t="shared" si="272"/>
        <v>0</v>
      </c>
      <c r="BJ92" s="80" t="str">
        <f t="shared" si="273"/>
        <v/>
      </c>
      <c r="BK92" s="8"/>
      <c r="BL92" s="24"/>
      <c r="BM92" s="7" t="str">
        <f>Kategorie!B92</f>
        <v>sprzęt AGD</v>
      </c>
      <c r="BN92" s="82">
        <v>0</v>
      </c>
      <c r="BO92" s="8">
        <v>0</v>
      </c>
      <c r="BP92" s="8">
        <f t="shared" si="274"/>
        <v>0</v>
      </c>
      <c r="BQ92" s="80" t="str">
        <f t="shared" si="275"/>
        <v/>
      </c>
      <c r="BR92" s="8"/>
      <c r="BT92" s="81" t="str">
        <f>Kategorie!B92</f>
        <v>sprzęt AGD</v>
      </c>
      <c r="BU92" s="82">
        <v>0</v>
      </c>
      <c r="BV92" s="8">
        <v>0</v>
      </c>
      <c r="BW92" s="8">
        <f t="shared" si="276"/>
        <v>0</v>
      </c>
      <c r="BX92" s="80" t="str">
        <f t="shared" si="277"/>
        <v/>
      </c>
      <c r="BY92" s="8"/>
      <c r="BZ92" s="24"/>
      <c r="CA92" s="7" t="str">
        <f>Kategorie!B92</f>
        <v>sprzęt AGD</v>
      </c>
      <c r="CB92" s="82">
        <v>0</v>
      </c>
      <c r="CC92" s="8">
        <v>0</v>
      </c>
      <c r="CD92" s="8">
        <f t="shared" si="278"/>
        <v>0</v>
      </c>
      <c r="CE92" s="80" t="str">
        <f t="shared" si="279"/>
        <v/>
      </c>
      <c r="CF92" s="8"/>
    </row>
    <row r="93" spans="2:84" s="71" customFormat="1" outlineLevel="1">
      <c r="B93" s="7" t="str">
        <f>Kategorie!B93</f>
        <v>komputery, telefony, tablety</v>
      </c>
      <c r="C93" s="79">
        <v>0</v>
      </c>
      <c r="D93" s="8">
        <v>0</v>
      </c>
      <c r="E93" s="8">
        <f t="shared" si="256"/>
        <v>0</v>
      </c>
      <c r="F93" s="80" t="str">
        <f t="shared" si="257"/>
        <v/>
      </c>
      <c r="G93" s="8"/>
      <c r="I93" s="122" t="str">
        <f>Kategorie!B93</f>
        <v>komputery, telefony, tablety</v>
      </c>
      <c r="J93" s="79">
        <v>0</v>
      </c>
      <c r="K93" s="8">
        <v>0</v>
      </c>
      <c r="L93" s="8">
        <f t="shared" si="258"/>
        <v>0</v>
      </c>
      <c r="M93" s="80" t="str">
        <f t="shared" si="259"/>
        <v/>
      </c>
      <c r="N93" s="8"/>
      <c r="P93" s="81" t="str">
        <f>Kategorie!B93</f>
        <v>komputery, telefony, tablety</v>
      </c>
      <c r="Q93" s="79">
        <v>0</v>
      </c>
      <c r="R93" s="8">
        <v>0</v>
      </c>
      <c r="S93" s="8">
        <f t="shared" si="260"/>
        <v>0</v>
      </c>
      <c r="T93" s="80" t="str">
        <f t="shared" si="261"/>
        <v/>
      </c>
      <c r="U93" s="8"/>
      <c r="V93" s="24"/>
      <c r="W93" s="7" t="str">
        <f>Kategorie!B93</f>
        <v>komputery, telefony, tablety</v>
      </c>
      <c r="X93" s="79">
        <v>0</v>
      </c>
      <c r="Y93" s="8">
        <v>0</v>
      </c>
      <c r="Z93" s="8">
        <f t="shared" si="262"/>
        <v>0</v>
      </c>
      <c r="AA93" s="80" t="str">
        <f t="shared" si="263"/>
        <v/>
      </c>
      <c r="AB93" s="8"/>
      <c r="AC93" s="24"/>
      <c r="AD93" s="81" t="str">
        <f>Kategorie!B93</f>
        <v>komputery, telefony, tablety</v>
      </c>
      <c r="AE93" s="82">
        <v>0</v>
      </c>
      <c r="AF93" s="8">
        <v>0</v>
      </c>
      <c r="AG93" s="8">
        <f t="shared" si="264"/>
        <v>0</v>
      </c>
      <c r="AH93" s="80" t="str">
        <f t="shared" si="265"/>
        <v/>
      </c>
      <c r="AI93" s="8"/>
      <c r="AK93" s="81" t="str">
        <f>Kategorie!B93</f>
        <v>komputery, telefony, tablety</v>
      </c>
      <c r="AL93" s="82">
        <v>0</v>
      </c>
      <c r="AM93" s="8">
        <v>0</v>
      </c>
      <c r="AN93" s="8">
        <f t="shared" si="266"/>
        <v>0</v>
      </c>
      <c r="AO93" s="80" t="str">
        <f t="shared" si="267"/>
        <v/>
      </c>
      <c r="AP93" s="8"/>
      <c r="AQ93" s="24"/>
      <c r="AR93" s="7" t="str">
        <f>Kategorie!B93</f>
        <v>komputery, telefony, tablety</v>
      </c>
      <c r="AS93" s="82">
        <v>0</v>
      </c>
      <c r="AT93" s="8">
        <v>0</v>
      </c>
      <c r="AU93" s="8">
        <f t="shared" si="268"/>
        <v>0</v>
      </c>
      <c r="AV93" s="80" t="str">
        <f t="shared" si="269"/>
        <v/>
      </c>
      <c r="AW93" s="8"/>
      <c r="AY93" s="81" t="str">
        <f>Kategorie!B93</f>
        <v>komputery, telefony, tablety</v>
      </c>
      <c r="AZ93" s="82">
        <v>0</v>
      </c>
      <c r="BA93" s="8">
        <v>0</v>
      </c>
      <c r="BB93" s="8">
        <f t="shared" si="270"/>
        <v>0</v>
      </c>
      <c r="BC93" s="80" t="str">
        <f t="shared" si="271"/>
        <v/>
      </c>
      <c r="BD93" s="8"/>
      <c r="BF93" s="81" t="str">
        <f>Kategorie!B93</f>
        <v>komputery, telefony, tablety</v>
      </c>
      <c r="BG93" s="82">
        <v>0</v>
      </c>
      <c r="BH93" s="8">
        <v>0</v>
      </c>
      <c r="BI93" s="8">
        <f t="shared" si="272"/>
        <v>0</v>
      </c>
      <c r="BJ93" s="80" t="str">
        <f t="shared" si="273"/>
        <v/>
      </c>
      <c r="BK93" s="8"/>
      <c r="BL93" s="24"/>
      <c r="BM93" s="7" t="str">
        <f>Kategorie!B93</f>
        <v>komputery, telefony, tablety</v>
      </c>
      <c r="BN93" s="82">
        <v>0</v>
      </c>
      <c r="BO93" s="8">
        <v>0</v>
      </c>
      <c r="BP93" s="8">
        <f t="shared" si="274"/>
        <v>0</v>
      </c>
      <c r="BQ93" s="80" t="str">
        <f t="shared" si="275"/>
        <v/>
      </c>
      <c r="BR93" s="8"/>
      <c r="BT93" s="81" t="str">
        <f>Kategorie!B93</f>
        <v>komputery, telefony, tablety</v>
      </c>
      <c r="BU93" s="82">
        <v>0</v>
      </c>
      <c r="BV93" s="8">
        <v>0</v>
      </c>
      <c r="BW93" s="8">
        <f t="shared" si="276"/>
        <v>0</v>
      </c>
      <c r="BX93" s="80" t="str">
        <f t="shared" si="277"/>
        <v/>
      </c>
      <c r="BY93" s="8"/>
      <c r="BZ93" s="24"/>
      <c r="CA93" s="7" t="str">
        <f>Kategorie!B93</f>
        <v>komputery, telefony, tablety</v>
      </c>
      <c r="CB93" s="82">
        <v>0</v>
      </c>
      <c r="CC93" s="8">
        <v>0</v>
      </c>
      <c r="CD93" s="8">
        <f t="shared" si="278"/>
        <v>0</v>
      </c>
      <c r="CE93" s="80" t="str">
        <f t="shared" si="279"/>
        <v/>
      </c>
      <c r="CF93" s="8"/>
    </row>
    <row r="94" spans="2:84" s="71" customFormat="1" outlineLevel="1">
      <c r="B94" s="7" t="str">
        <f>Kategorie!B94</f>
        <v>drukarki, ksera</v>
      </c>
      <c r="C94" s="79">
        <v>0</v>
      </c>
      <c r="D94" s="8">
        <v>0</v>
      </c>
      <c r="E94" s="8">
        <f t="shared" si="256"/>
        <v>0</v>
      </c>
      <c r="F94" s="80" t="str">
        <f t="shared" si="257"/>
        <v/>
      </c>
      <c r="G94" s="8"/>
      <c r="I94" s="122" t="str">
        <f>Kategorie!B94</f>
        <v>drukarki, ksera</v>
      </c>
      <c r="J94" s="79">
        <v>0</v>
      </c>
      <c r="K94" s="8">
        <v>0</v>
      </c>
      <c r="L94" s="8">
        <f t="shared" si="258"/>
        <v>0</v>
      </c>
      <c r="M94" s="80" t="str">
        <f t="shared" si="259"/>
        <v/>
      </c>
      <c r="N94" s="8"/>
      <c r="P94" s="81" t="str">
        <f>Kategorie!B94</f>
        <v>drukarki, ksera</v>
      </c>
      <c r="Q94" s="79">
        <v>0</v>
      </c>
      <c r="R94" s="8">
        <v>0</v>
      </c>
      <c r="S94" s="8">
        <f t="shared" si="260"/>
        <v>0</v>
      </c>
      <c r="T94" s="80" t="str">
        <f t="shared" si="261"/>
        <v/>
      </c>
      <c r="U94" s="8"/>
      <c r="V94" s="24"/>
      <c r="W94" s="7" t="str">
        <f>Kategorie!B94</f>
        <v>drukarki, ksera</v>
      </c>
      <c r="X94" s="79">
        <v>0</v>
      </c>
      <c r="Y94" s="8">
        <v>0</v>
      </c>
      <c r="Z94" s="8">
        <f t="shared" si="262"/>
        <v>0</v>
      </c>
      <c r="AA94" s="80" t="str">
        <f t="shared" si="263"/>
        <v/>
      </c>
      <c r="AB94" s="8"/>
      <c r="AC94" s="24"/>
      <c r="AD94" s="81" t="str">
        <f>Kategorie!B94</f>
        <v>drukarki, ksera</v>
      </c>
      <c r="AE94" s="82">
        <v>0</v>
      </c>
      <c r="AF94" s="8">
        <v>0</v>
      </c>
      <c r="AG94" s="8">
        <f t="shared" si="264"/>
        <v>0</v>
      </c>
      <c r="AH94" s="80" t="str">
        <f t="shared" si="265"/>
        <v/>
      </c>
      <c r="AI94" s="8"/>
      <c r="AK94" s="81" t="str">
        <f>Kategorie!B94</f>
        <v>drukarki, ksera</v>
      </c>
      <c r="AL94" s="82">
        <v>0</v>
      </c>
      <c r="AM94" s="8">
        <v>0</v>
      </c>
      <c r="AN94" s="8">
        <f t="shared" si="266"/>
        <v>0</v>
      </c>
      <c r="AO94" s="80" t="str">
        <f t="shared" si="267"/>
        <v/>
      </c>
      <c r="AP94" s="8"/>
      <c r="AQ94" s="24"/>
      <c r="AR94" s="7" t="str">
        <f>Kategorie!B94</f>
        <v>drukarki, ksera</v>
      </c>
      <c r="AS94" s="82">
        <v>0</v>
      </c>
      <c r="AT94" s="8">
        <v>0</v>
      </c>
      <c r="AU94" s="8">
        <f t="shared" si="268"/>
        <v>0</v>
      </c>
      <c r="AV94" s="80" t="str">
        <f t="shared" si="269"/>
        <v/>
      </c>
      <c r="AW94" s="8"/>
      <c r="AY94" s="81" t="str">
        <f>Kategorie!B94</f>
        <v>drukarki, ksera</v>
      </c>
      <c r="AZ94" s="82">
        <v>0</v>
      </c>
      <c r="BA94" s="8">
        <v>0</v>
      </c>
      <c r="BB94" s="8">
        <f t="shared" si="270"/>
        <v>0</v>
      </c>
      <c r="BC94" s="80" t="str">
        <f t="shared" si="271"/>
        <v/>
      </c>
      <c r="BD94" s="8"/>
      <c r="BF94" s="81" t="str">
        <f>Kategorie!B94</f>
        <v>drukarki, ksera</v>
      </c>
      <c r="BG94" s="82">
        <v>0</v>
      </c>
      <c r="BH94" s="8">
        <v>0</v>
      </c>
      <c r="BI94" s="8">
        <f t="shared" si="272"/>
        <v>0</v>
      </c>
      <c r="BJ94" s="80" t="str">
        <f t="shared" si="273"/>
        <v/>
      </c>
      <c r="BK94" s="8"/>
      <c r="BL94" s="24"/>
      <c r="BM94" s="7" t="str">
        <f>Kategorie!B94</f>
        <v>drukarki, ksera</v>
      </c>
      <c r="BN94" s="82">
        <v>0</v>
      </c>
      <c r="BO94" s="8">
        <v>0</v>
      </c>
      <c r="BP94" s="8">
        <f t="shared" si="274"/>
        <v>0</v>
      </c>
      <c r="BQ94" s="80" t="str">
        <f t="shared" si="275"/>
        <v/>
      </c>
      <c r="BR94" s="8"/>
      <c r="BT94" s="81" t="str">
        <f>Kategorie!B94</f>
        <v>drukarki, ksera</v>
      </c>
      <c r="BU94" s="82">
        <v>0</v>
      </c>
      <c r="BV94" s="8">
        <v>0</v>
      </c>
      <c r="BW94" s="8">
        <f t="shared" si="276"/>
        <v>0</v>
      </c>
      <c r="BX94" s="80" t="str">
        <f t="shared" si="277"/>
        <v/>
      </c>
      <c r="BY94" s="8"/>
      <c r="BZ94" s="24"/>
      <c r="CA94" s="7" t="str">
        <f>Kategorie!B94</f>
        <v>drukarki, ksera</v>
      </c>
      <c r="CB94" s="82">
        <v>0</v>
      </c>
      <c r="CC94" s="8">
        <v>0</v>
      </c>
      <c r="CD94" s="8">
        <f t="shared" si="278"/>
        <v>0</v>
      </c>
      <c r="CE94" s="80" t="str">
        <f t="shared" si="279"/>
        <v/>
      </c>
      <c r="CF94" s="8"/>
    </row>
    <row r="95" spans="2:84" s="71" customFormat="1" outlineLevel="1">
      <c r="B95" s="7" t="str">
        <f>Kategorie!B95</f>
        <v>szklanki, filiżanki, kubki, naczynia i sztućce</v>
      </c>
      <c r="C95" s="79">
        <v>0</v>
      </c>
      <c r="D95" s="8">
        <v>0</v>
      </c>
      <c r="E95" s="8">
        <f t="shared" si="256"/>
        <v>0</v>
      </c>
      <c r="F95" s="80" t="str">
        <f t="shared" si="257"/>
        <v/>
      </c>
      <c r="G95" s="8"/>
      <c r="I95" s="122" t="str">
        <f>Kategorie!B95</f>
        <v>szklanki, filiżanki, kubki, naczynia i sztućce</v>
      </c>
      <c r="J95" s="79">
        <v>0</v>
      </c>
      <c r="K95" s="8">
        <v>0</v>
      </c>
      <c r="L95" s="8">
        <f t="shared" si="258"/>
        <v>0</v>
      </c>
      <c r="M95" s="80" t="str">
        <f t="shared" si="259"/>
        <v/>
      </c>
      <c r="N95" s="8"/>
      <c r="P95" s="81" t="str">
        <f>Kategorie!B95</f>
        <v>szklanki, filiżanki, kubki, naczynia i sztućce</v>
      </c>
      <c r="Q95" s="79">
        <v>0</v>
      </c>
      <c r="R95" s="8">
        <v>0</v>
      </c>
      <c r="S95" s="8">
        <f t="shared" si="260"/>
        <v>0</v>
      </c>
      <c r="T95" s="80" t="str">
        <f t="shared" si="261"/>
        <v/>
      </c>
      <c r="U95" s="8"/>
      <c r="V95" s="24"/>
      <c r="W95" s="7" t="str">
        <f>Kategorie!B95</f>
        <v>szklanki, filiżanki, kubki, naczynia i sztućce</v>
      </c>
      <c r="X95" s="79">
        <v>0</v>
      </c>
      <c r="Y95" s="8">
        <v>0</v>
      </c>
      <c r="Z95" s="8">
        <f t="shared" si="262"/>
        <v>0</v>
      </c>
      <c r="AA95" s="80" t="str">
        <f t="shared" si="263"/>
        <v/>
      </c>
      <c r="AB95" s="8"/>
      <c r="AC95" s="24"/>
      <c r="AD95" s="81" t="str">
        <f>Kategorie!B95</f>
        <v>szklanki, filiżanki, kubki, naczynia i sztućce</v>
      </c>
      <c r="AE95" s="82">
        <v>0</v>
      </c>
      <c r="AF95" s="8">
        <v>0</v>
      </c>
      <c r="AG95" s="8">
        <f t="shared" si="264"/>
        <v>0</v>
      </c>
      <c r="AH95" s="80" t="str">
        <f t="shared" si="265"/>
        <v/>
      </c>
      <c r="AI95" s="8"/>
      <c r="AK95" s="81" t="str">
        <f>Kategorie!B95</f>
        <v>szklanki, filiżanki, kubki, naczynia i sztućce</v>
      </c>
      <c r="AL95" s="82">
        <v>0</v>
      </c>
      <c r="AM95" s="8">
        <v>0</v>
      </c>
      <c r="AN95" s="8">
        <f t="shared" si="266"/>
        <v>0</v>
      </c>
      <c r="AO95" s="80" t="str">
        <f t="shared" si="267"/>
        <v/>
      </c>
      <c r="AP95" s="8"/>
      <c r="AQ95" s="24"/>
      <c r="AR95" s="7" t="str">
        <f>Kategorie!B95</f>
        <v>szklanki, filiżanki, kubki, naczynia i sztućce</v>
      </c>
      <c r="AS95" s="82">
        <v>0</v>
      </c>
      <c r="AT95" s="8">
        <v>0</v>
      </c>
      <c r="AU95" s="8">
        <f t="shared" si="268"/>
        <v>0</v>
      </c>
      <c r="AV95" s="80" t="str">
        <f t="shared" si="269"/>
        <v/>
      </c>
      <c r="AW95" s="8"/>
      <c r="AY95" s="81" t="str">
        <f>Kategorie!B95</f>
        <v>szklanki, filiżanki, kubki, naczynia i sztućce</v>
      </c>
      <c r="AZ95" s="82">
        <v>0</v>
      </c>
      <c r="BA95" s="8">
        <v>0</v>
      </c>
      <c r="BB95" s="8">
        <f t="shared" si="270"/>
        <v>0</v>
      </c>
      <c r="BC95" s="80" t="str">
        <f t="shared" si="271"/>
        <v/>
      </c>
      <c r="BD95" s="8"/>
      <c r="BF95" s="81" t="str">
        <f>Kategorie!B95</f>
        <v>szklanki, filiżanki, kubki, naczynia i sztućce</v>
      </c>
      <c r="BG95" s="82">
        <v>0</v>
      </c>
      <c r="BH95" s="8">
        <v>0</v>
      </c>
      <c r="BI95" s="8">
        <f t="shared" si="272"/>
        <v>0</v>
      </c>
      <c r="BJ95" s="80" t="str">
        <f t="shared" si="273"/>
        <v/>
      </c>
      <c r="BK95" s="8"/>
      <c r="BL95" s="24"/>
      <c r="BM95" s="7" t="str">
        <f>Kategorie!B95</f>
        <v>szklanki, filiżanki, kubki, naczynia i sztućce</v>
      </c>
      <c r="BN95" s="82">
        <v>0</v>
      </c>
      <c r="BO95" s="8">
        <v>0</v>
      </c>
      <c r="BP95" s="8">
        <f t="shared" si="274"/>
        <v>0</v>
      </c>
      <c r="BQ95" s="80" t="str">
        <f t="shared" si="275"/>
        <v/>
      </c>
      <c r="BR95" s="8"/>
      <c r="BT95" s="81" t="str">
        <f>Kategorie!B95</f>
        <v>szklanki, filiżanki, kubki, naczynia i sztućce</v>
      </c>
      <c r="BU95" s="82">
        <v>0</v>
      </c>
      <c r="BV95" s="8">
        <v>0</v>
      </c>
      <c r="BW95" s="8">
        <f t="shared" si="276"/>
        <v>0</v>
      </c>
      <c r="BX95" s="80" t="str">
        <f t="shared" si="277"/>
        <v/>
      </c>
      <c r="BY95" s="8"/>
      <c r="BZ95" s="24"/>
      <c r="CA95" s="7" t="str">
        <f>Kategorie!B95</f>
        <v>szklanki, filiżanki, kubki, naczynia i sztućce</v>
      </c>
      <c r="CB95" s="82">
        <v>0</v>
      </c>
      <c r="CC95" s="8">
        <v>0</v>
      </c>
      <c r="CD95" s="8">
        <f t="shared" si="278"/>
        <v>0</v>
      </c>
      <c r="CE95" s="80" t="str">
        <f t="shared" si="279"/>
        <v/>
      </c>
      <c r="CF95" s="8"/>
    </row>
    <row r="96" spans="2:84" s="71" customFormat="1" outlineLevel="1">
      <c r="B96" s="7" t="str">
        <f>Kategorie!B96</f>
        <v>pojemniki na odpady</v>
      </c>
      <c r="C96" s="79">
        <v>0</v>
      </c>
      <c r="D96" s="8">
        <v>0</v>
      </c>
      <c r="E96" s="8">
        <f t="shared" si="256"/>
        <v>0</v>
      </c>
      <c r="F96" s="80" t="str">
        <f t="shared" si="257"/>
        <v/>
      </c>
      <c r="G96" s="8"/>
      <c r="I96" s="122" t="str">
        <f>Kategorie!B96</f>
        <v>pojemniki na odpady</v>
      </c>
      <c r="J96" s="79">
        <v>0</v>
      </c>
      <c r="K96" s="8">
        <v>0</v>
      </c>
      <c r="L96" s="8">
        <f t="shared" si="258"/>
        <v>0</v>
      </c>
      <c r="M96" s="80" t="str">
        <f t="shared" si="259"/>
        <v/>
      </c>
      <c r="N96" s="8"/>
      <c r="P96" s="81" t="str">
        <f>Kategorie!B96</f>
        <v>pojemniki na odpady</v>
      </c>
      <c r="Q96" s="79">
        <v>0</v>
      </c>
      <c r="R96" s="8">
        <v>0</v>
      </c>
      <c r="S96" s="8">
        <f t="shared" si="260"/>
        <v>0</v>
      </c>
      <c r="T96" s="80" t="str">
        <f t="shared" si="261"/>
        <v/>
      </c>
      <c r="U96" s="8"/>
      <c r="V96" s="24"/>
      <c r="W96" s="7" t="str">
        <f>Kategorie!B96</f>
        <v>pojemniki na odpady</v>
      </c>
      <c r="X96" s="79">
        <v>0</v>
      </c>
      <c r="Y96" s="8">
        <v>0</v>
      </c>
      <c r="Z96" s="8">
        <f t="shared" si="262"/>
        <v>0</v>
      </c>
      <c r="AA96" s="80" t="str">
        <f t="shared" si="263"/>
        <v/>
      </c>
      <c r="AB96" s="8"/>
      <c r="AC96" s="24"/>
      <c r="AD96" s="81" t="str">
        <f>Kategorie!B96</f>
        <v>pojemniki na odpady</v>
      </c>
      <c r="AE96" s="82">
        <v>0</v>
      </c>
      <c r="AF96" s="8">
        <v>0</v>
      </c>
      <c r="AG96" s="8">
        <f t="shared" si="264"/>
        <v>0</v>
      </c>
      <c r="AH96" s="80" t="str">
        <f t="shared" si="265"/>
        <v/>
      </c>
      <c r="AI96" s="8"/>
      <c r="AK96" s="81" t="str">
        <f>Kategorie!B96</f>
        <v>pojemniki na odpady</v>
      </c>
      <c r="AL96" s="82">
        <v>0</v>
      </c>
      <c r="AM96" s="8">
        <v>0</v>
      </c>
      <c r="AN96" s="8">
        <f t="shared" si="266"/>
        <v>0</v>
      </c>
      <c r="AO96" s="80" t="str">
        <f t="shared" si="267"/>
        <v/>
      </c>
      <c r="AP96" s="8"/>
      <c r="AQ96" s="24"/>
      <c r="AR96" s="7" t="str">
        <f>Kategorie!B96</f>
        <v>pojemniki na odpady</v>
      </c>
      <c r="AS96" s="82">
        <v>0</v>
      </c>
      <c r="AT96" s="8">
        <v>0</v>
      </c>
      <c r="AU96" s="8">
        <f t="shared" si="268"/>
        <v>0</v>
      </c>
      <c r="AV96" s="80" t="str">
        <f t="shared" si="269"/>
        <v/>
      </c>
      <c r="AW96" s="8"/>
      <c r="AY96" s="81" t="str">
        <f>Kategorie!B96</f>
        <v>pojemniki na odpady</v>
      </c>
      <c r="AZ96" s="82">
        <v>0</v>
      </c>
      <c r="BA96" s="8">
        <v>0</v>
      </c>
      <c r="BB96" s="8">
        <f t="shared" si="270"/>
        <v>0</v>
      </c>
      <c r="BC96" s="80" t="str">
        <f t="shared" si="271"/>
        <v/>
      </c>
      <c r="BD96" s="8"/>
      <c r="BF96" s="81" t="str">
        <f>Kategorie!B96</f>
        <v>pojemniki na odpady</v>
      </c>
      <c r="BG96" s="82">
        <v>0</v>
      </c>
      <c r="BH96" s="8">
        <v>0</v>
      </c>
      <c r="BI96" s="8">
        <f t="shared" si="272"/>
        <v>0</v>
      </c>
      <c r="BJ96" s="80" t="str">
        <f t="shared" si="273"/>
        <v/>
      </c>
      <c r="BK96" s="8"/>
      <c r="BL96" s="24"/>
      <c r="BM96" s="7" t="str">
        <f>Kategorie!B96</f>
        <v>pojemniki na odpady</v>
      </c>
      <c r="BN96" s="82">
        <v>0</v>
      </c>
      <c r="BO96" s="8">
        <v>0</v>
      </c>
      <c r="BP96" s="8">
        <f t="shared" si="274"/>
        <v>0</v>
      </c>
      <c r="BQ96" s="80" t="str">
        <f t="shared" si="275"/>
        <v/>
      </c>
      <c r="BR96" s="8"/>
      <c r="BT96" s="81" t="str">
        <f>Kategorie!B96</f>
        <v>pojemniki na odpady</v>
      </c>
      <c r="BU96" s="82">
        <v>0</v>
      </c>
      <c r="BV96" s="8">
        <v>0</v>
      </c>
      <c r="BW96" s="8">
        <f t="shared" si="276"/>
        <v>0</v>
      </c>
      <c r="BX96" s="80" t="str">
        <f t="shared" si="277"/>
        <v/>
      </c>
      <c r="BY96" s="8"/>
      <c r="BZ96" s="24"/>
      <c r="CA96" s="7" t="str">
        <f>Kategorie!B96</f>
        <v>pojemniki na odpady</v>
      </c>
      <c r="CB96" s="82">
        <v>0</v>
      </c>
      <c r="CC96" s="8">
        <v>0</v>
      </c>
      <c r="CD96" s="8">
        <f t="shared" si="278"/>
        <v>0</v>
      </c>
      <c r="CE96" s="80" t="str">
        <f t="shared" si="279"/>
        <v/>
      </c>
      <c r="CF96" s="8"/>
    </row>
    <row r="97" spans="2:84" s="71" customFormat="1" outlineLevel="1">
      <c r="B97" s="14" t="str">
        <f>Kategorie!B97</f>
        <v>inne</v>
      </c>
      <c r="C97" s="79">
        <v>0</v>
      </c>
      <c r="D97" s="8">
        <v>0</v>
      </c>
      <c r="E97" s="8">
        <f t="shared" ref="E97:E100" si="280">C97-D97</f>
        <v>0</v>
      </c>
      <c r="F97" s="83" t="str">
        <f t="shared" ref="F97:F100" si="281">IFERROR(D97/C97,"")</f>
        <v/>
      </c>
      <c r="G97" s="8"/>
      <c r="I97" s="124" t="str">
        <f>Kategorie!B97</f>
        <v>inne</v>
      </c>
      <c r="J97" s="79">
        <v>0</v>
      </c>
      <c r="K97" s="8">
        <v>0</v>
      </c>
      <c r="L97" s="8">
        <f t="shared" si="258"/>
        <v>0</v>
      </c>
      <c r="M97" s="83" t="str">
        <f t="shared" si="259"/>
        <v/>
      </c>
      <c r="N97" s="8"/>
      <c r="P97" s="81" t="str">
        <f>Kategorie!B97</f>
        <v>inne</v>
      </c>
      <c r="Q97" s="79">
        <v>0</v>
      </c>
      <c r="R97" s="8">
        <v>0</v>
      </c>
      <c r="S97" s="8">
        <f t="shared" si="260"/>
        <v>0</v>
      </c>
      <c r="T97" s="83" t="str">
        <f t="shared" si="261"/>
        <v/>
      </c>
      <c r="U97" s="8"/>
      <c r="V97" s="24"/>
      <c r="W97" s="7" t="str">
        <f>Kategorie!B97</f>
        <v>inne</v>
      </c>
      <c r="X97" s="79">
        <v>0</v>
      </c>
      <c r="Y97" s="8">
        <v>0</v>
      </c>
      <c r="Z97" s="8">
        <f t="shared" si="262"/>
        <v>0</v>
      </c>
      <c r="AA97" s="83" t="str">
        <f t="shared" si="263"/>
        <v/>
      </c>
      <c r="AB97" s="8"/>
      <c r="AC97" s="24"/>
      <c r="AD97" s="81" t="str">
        <f>Kategorie!B97</f>
        <v>inne</v>
      </c>
      <c r="AE97" s="82">
        <v>0</v>
      </c>
      <c r="AF97" s="8">
        <v>0</v>
      </c>
      <c r="AG97" s="8">
        <f t="shared" si="264"/>
        <v>0</v>
      </c>
      <c r="AH97" s="83" t="str">
        <f t="shared" si="265"/>
        <v/>
      </c>
      <c r="AI97" s="8"/>
      <c r="AK97" s="81" t="str">
        <f>Kategorie!B97</f>
        <v>inne</v>
      </c>
      <c r="AL97" s="82">
        <v>0</v>
      </c>
      <c r="AM97" s="8">
        <v>0</v>
      </c>
      <c r="AN97" s="8">
        <f t="shared" si="266"/>
        <v>0</v>
      </c>
      <c r="AO97" s="83" t="str">
        <f t="shared" si="267"/>
        <v/>
      </c>
      <c r="AP97" s="8"/>
      <c r="AQ97" s="24"/>
      <c r="AR97" s="7" t="str">
        <f>Kategorie!B97</f>
        <v>inne</v>
      </c>
      <c r="AS97" s="82">
        <v>0</v>
      </c>
      <c r="AT97" s="8">
        <v>0</v>
      </c>
      <c r="AU97" s="8">
        <f t="shared" si="268"/>
        <v>0</v>
      </c>
      <c r="AV97" s="83" t="str">
        <f t="shared" si="269"/>
        <v/>
      </c>
      <c r="AW97" s="8"/>
      <c r="AY97" s="81" t="str">
        <f>Kategorie!B97</f>
        <v>inne</v>
      </c>
      <c r="AZ97" s="82">
        <v>0</v>
      </c>
      <c r="BA97" s="8">
        <v>0</v>
      </c>
      <c r="BB97" s="8">
        <f t="shared" si="270"/>
        <v>0</v>
      </c>
      <c r="BC97" s="83" t="str">
        <f t="shared" si="271"/>
        <v/>
      </c>
      <c r="BD97" s="8"/>
      <c r="BF97" s="81" t="str">
        <f>Kategorie!B97</f>
        <v>inne</v>
      </c>
      <c r="BG97" s="82">
        <v>0</v>
      </c>
      <c r="BH97" s="8">
        <v>0</v>
      </c>
      <c r="BI97" s="8">
        <f t="shared" si="272"/>
        <v>0</v>
      </c>
      <c r="BJ97" s="83" t="str">
        <f t="shared" si="273"/>
        <v/>
      </c>
      <c r="BK97" s="8"/>
      <c r="BL97" s="24"/>
      <c r="BM97" s="7" t="str">
        <f>Kategorie!B97</f>
        <v>inne</v>
      </c>
      <c r="BN97" s="82">
        <v>0</v>
      </c>
      <c r="BO97" s="8">
        <v>0</v>
      </c>
      <c r="BP97" s="8">
        <f t="shared" si="274"/>
        <v>0</v>
      </c>
      <c r="BQ97" s="83" t="str">
        <f t="shared" si="275"/>
        <v/>
      </c>
      <c r="BR97" s="8"/>
      <c r="BT97" s="81" t="str">
        <f>Kategorie!B97</f>
        <v>inne</v>
      </c>
      <c r="BU97" s="82">
        <v>0</v>
      </c>
      <c r="BV97" s="8">
        <v>0</v>
      </c>
      <c r="BW97" s="8">
        <f t="shared" si="276"/>
        <v>0</v>
      </c>
      <c r="BX97" s="83" t="str">
        <f t="shared" si="277"/>
        <v/>
      </c>
      <c r="BY97" s="8"/>
      <c r="BZ97" s="24"/>
      <c r="CA97" s="7" t="str">
        <f>Kategorie!B97</f>
        <v>inne</v>
      </c>
      <c r="CB97" s="82">
        <v>0</v>
      </c>
      <c r="CC97" s="8">
        <v>0</v>
      </c>
      <c r="CD97" s="8">
        <f t="shared" si="278"/>
        <v>0</v>
      </c>
      <c r="CE97" s="83" t="str">
        <f t="shared" si="279"/>
        <v/>
      </c>
      <c r="CF97" s="8"/>
    </row>
    <row r="98" spans="2:84" s="71" customFormat="1" outlineLevel="1">
      <c r="B98" s="14" t="str">
        <f>Kategorie!B98</f>
        <v>.</v>
      </c>
      <c r="C98" s="79">
        <v>0</v>
      </c>
      <c r="D98" s="8">
        <v>0</v>
      </c>
      <c r="E98" s="8">
        <f t="shared" si="280"/>
        <v>0</v>
      </c>
      <c r="F98" s="83" t="str">
        <f t="shared" si="281"/>
        <v/>
      </c>
      <c r="G98" s="8"/>
      <c r="I98" s="124" t="str">
        <f>Kategorie!B98</f>
        <v>.</v>
      </c>
      <c r="J98" s="79">
        <v>0</v>
      </c>
      <c r="K98" s="8">
        <v>0</v>
      </c>
      <c r="L98" s="8">
        <f t="shared" si="258"/>
        <v>0</v>
      </c>
      <c r="M98" s="83" t="str">
        <f t="shared" si="259"/>
        <v/>
      </c>
      <c r="N98" s="8"/>
      <c r="P98" s="81" t="str">
        <f>Kategorie!B98</f>
        <v>.</v>
      </c>
      <c r="Q98" s="79">
        <v>0</v>
      </c>
      <c r="R98" s="8">
        <v>0</v>
      </c>
      <c r="S98" s="8">
        <f t="shared" si="260"/>
        <v>0</v>
      </c>
      <c r="T98" s="83" t="str">
        <f t="shared" si="261"/>
        <v/>
      </c>
      <c r="U98" s="8"/>
      <c r="V98" s="24"/>
      <c r="W98" s="7" t="str">
        <f>Kategorie!B98</f>
        <v>.</v>
      </c>
      <c r="X98" s="79">
        <v>0</v>
      </c>
      <c r="Y98" s="8">
        <v>0</v>
      </c>
      <c r="Z98" s="8">
        <f t="shared" si="262"/>
        <v>0</v>
      </c>
      <c r="AA98" s="83" t="str">
        <f t="shared" si="263"/>
        <v/>
      </c>
      <c r="AB98" s="8"/>
      <c r="AC98" s="24"/>
      <c r="AD98" s="81" t="str">
        <f>Kategorie!B98</f>
        <v>.</v>
      </c>
      <c r="AE98" s="82">
        <v>0</v>
      </c>
      <c r="AF98" s="8">
        <v>0</v>
      </c>
      <c r="AG98" s="8">
        <f t="shared" si="264"/>
        <v>0</v>
      </c>
      <c r="AH98" s="83" t="str">
        <f t="shared" si="265"/>
        <v/>
      </c>
      <c r="AI98" s="8"/>
      <c r="AK98" s="81" t="str">
        <f>Kategorie!B98</f>
        <v>.</v>
      </c>
      <c r="AL98" s="82">
        <v>0</v>
      </c>
      <c r="AM98" s="8">
        <v>0</v>
      </c>
      <c r="AN98" s="8">
        <f t="shared" si="266"/>
        <v>0</v>
      </c>
      <c r="AO98" s="83" t="str">
        <f t="shared" si="267"/>
        <v/>
      </c>
      <c r="AP98" s="8"/>
      <c r="AQ98" s="24"/>
      <c r="AR98" s="7" t="str">
        <f>Kategorie!B98</f>
        <v>.</v>
      </c>
      <c r="AS98" s="82">
        <v>0</v>
      </c>
      <c r="AT98" s="8">
        <v>0</v>
      </c>
      <c r="AU98" s="8">
        <f t="shared" si="268"/>
        <v>0</v>
      </c>
      <c r="AV98" s="83" t="str">
        <f t="shared" si="269"/>
        <v/>
      </c>
      <c r="AW98" s="8"/>
      <c r="AY98" s="81" t="str">
        <f>Kategorie!B98</f>
        <v>.</v>
      </c>
      <c r="AZ98" s="82">
        <v>0</v>
      </c>
      <c r="BA98" s="8">
        <v>0</v>
      </c>
      <c r="BB98" s="8">
        <f t="shared" si="270"/>
        <v>0</v>
      </c>
      <c r="BC98" s="83" t="str">
        <f t="shared" si="271"/>
        <v/>
      </c>
      <c r="BD98" s="8"/>
      <c r="BF98" s="81" t="str">
        <f>Kategorie!B98</f>
        <v>.</v>
      </c>
      <c r="BG98" s="82">
        <v>0</v>
      </c>
      <c r="BH98" s="8">
        <v>0</v>
      </c>
      <c r="BI98" s="8">
        <f t="shared" si="272"/>
        <v>0</v>
      </c>
      <c r="BJ98" s="83" t="str">
        <f t="shared" si="273"/>
        <v/>
      </c>
      <c r="BK98" s="8"/>
      <c r="BL98" s="24"/>
      <c r="BM98" s="7" t="str">
        <f>Kategorie!B98</f>
        <v>.</v>
      </c>
      <c r="BN98" s="82">
        <v>0</v>
      </c>
      <c r="BO98" s="8">
        <v>0</v>
      </c>
      <c r="BP98" s="8">
        <f t="shared" si="274"/>
        <v>0</v>
      </c>
      <c r="BQ98" s="83" t="str">
        <f t="shared" si="275"/>
        <v/>
      </c>
      <c r="BR98" s="8"/>
      <c r="BT98" s="81" t="str">
        <f>Kategorie!B98</f>
        <v>.</v>
      </c>
      <c r="BU98" s="82">
        <v>0</v>
      </c>
      <c r="BV98" s="8">
        <v>0</v>
      </c>
      <c r="BW98" s="8">
        <f t="shared" si="276"/>
        <v>0</v>
      </c>
      <c r="BX98" s="83" t="str">
        <f t="shared" si="277"/>
        <v/>
      </c>
      <c r="BY98" s="8"/>
      <c r="BZ98" s="24"/>
      <c r="CA98" s="7" t="str">
        <f>Kategorie!B98</f>
        <v>.</v>
      </c>
      <c r="CB98" s="82">
        <v>0</v>
      </c>
      <c r="CC98" s="8">
        <v>0</v>
      </c>
      <c r="CD98" s="8">
        <f t="shared" si="278"/>
        <v>0</v>
      </c>
      <c r="CE98" s="83" t="str">
        <f t="shared" si="279"/>
        <v/>
      </c>
      <c r="CF98" s="8"/>
    </row>
    <row r="99" spans="2:84" s="71" customFormat="1" outlineLevel="1">
      <c r="B99" s="14" t="str">
        <f>Kategorie!B99</f>
        <v>.</v>
      </c>
      <c r="C99" s="79">
        <v>0</v>
      </c>
      <c r="D99" s="8">
        <v>0</v>
      </c>
      <c r="E99" s="8">
        <f t="shared" si="280"/>
        <v>0</v>
      </c>
      <c r="F99" s="83" t="str">
        <f t="shared" si="281"/>
        <v/>
      </c>
      <c r="G99" s="8"/>
      <c r="I99" s="124" t="str">
        <f>Kategorie!B99</f>
        <v>.</v>
      </c>
      <c r="J99" s="79">
        <v>0</v>
      </c>
      <c r="K99" s="8">
        <v>0</v>
      </c>
      <c r="L99" s="8">
        <f t="shared" si="258"/>
        <v>0</v>
      </c>
      <c r="M99" s="83" t="str">
        <f t="shared" si="259"/>
        <v/>
      </c>
      <c r="N99" s="8"/>
      <c r="P99" s="81" t="str">
        <f>Kategorie!B99</f>
        <v>.</v>
      </c>
      <c r="Q99" s="79">
        <v>0</v>
      </c>
      <c r="R99" s="8">
        <v>0</v>
      </c>
      <c r="S99" s="8">
        <f t="shared" si="260"/>
        <v>0</v>
      </c>
      <c r="T99" s="83" t="str">
        <f t="shared" si="261"/>
        <v/>
      </c>
      <c r="U99" s="8"/>
      <c r="V99" s="24"/>
      <c r="W99" s="7" t="str">
        <f>Kategorie!B99</f>
        <v>.</v>
      </c>
      <c r="X99" s="79">
        <v>0</v>
      </c>
      <c r="Y99" s="8">
        <v>0</v>
      </c>
      <c r="Z99" s="8">
        <f t="shared" si="262"/>
        <v>0</v>
      </c>
      <c r="AA99" s="83" t="str">
        <f t="shared" si="263"/>
        <v/>
      </c>
      <c r="AB99" s="8"/>
      <c r="AC99" s="24"/>
      <c r="AD99" s="81" t="str">
        <f>Kategorie!B99</f>
        <v>.</v>
      </c>
      <c r="AE99" s="82">
        <v>0</v>
      </c>
      <c r="AF99" s="8">
        <v>0</v>
      </c>
      <c r="AG99" s="8">
        <f t="shared" si="264"/>
        <v>0</v>
      </c>
      <c r="AH99" s="83" t="str">
        <f t="shared" si="265"/>
        <v/>
      </c>
      <c r="AI99" s="8"/>
      <c r="AK99" s="81" t="str">
        <f>Kategorie!B99</f>
        <v>.</v>
      </c>
      <c r="AL99" s="82">
        <v>0</v>
      </c>
      <c r="AM99" s="8">
        <v>0</v>
      </c>
      <c r="AN99" s="8">
        <f t="shared" si="266"/>
        <v>0</v>
      </c>
      <c r="AO99" s="83" t="str">
        <f t="shared" si="267"/>
        <v/>
      </c>
      <c r="AP99" s="8"/>
      <c r="AQ99" s="24"/>
      <c r="AR99" s="7" t="str">
        <f>Kategorie!B99</f>
        <v>.</v>
      </c>
      <c r="AS99" s="82">
        <v>0</v>
      </c>
      <c r="AT99" s="8">
        <v>0</v>
      </c>
      <c r="AU99" s="8">
        <f t="shared" si="268"/>
        <v>0</v>
      </c>
      <c r="AV99" s="83" t="str">
        <f t="shared" si="269"/>
        <v/>
      </c>
      <c r="AW99" s="8"/>
      <c r="AY99" s="81" t="str">
        <f>Kategorie!B99</f>
        <v>.</v>
      </c>
      <c r="AZ99" s="82">
        <v>0</v>
      </c>
      <c r="BA99" s="8">
        <v>0</v>
      </c>
      <c r="BB99" s="8">
        <f t="shared" si="270"/>
        <v>0</v>
      </c>
      <c r="BC99" s="83" t="str">
        <f t="shared" si="271"/>
        <v/>
      </c>
      <c r="BD99" s="8"/>
      <c r="BF99" s="81" t="str">
        <f>Kategorie!B99</f>
        <v>.</v>
      </c>
      <c r="BG99" s="82">
        <v>0</v>
      </c>
      <c r="BH99" s="8">
        <v>0</v>
      </c>
      <c r="BI99" s="8">
        <f t="shared" si="272"/>
        <v>0</v>
      </c>
      <c r="BJ99" s="83" t="str">
        <f t="shared" si="273"/>
        <v/>
      </c>
      <c r="BK99" s="8"/>
      <c r="BL99" s="24"/>
      <c r="BM99" s="7" t="str">
        <f>Kategorie!B99</f>
        <v>.</v>
      </c>
      <c r="BN99" s="82">
        <v>0</v>
      </c>
      <c r="BO99" s="8">
        <v>0</v>
      </c>
      <c r="BP99" s="8">
        <f t="shared" si="274"/>
        <v>0</v>
      </c>
      <c r="BQ99" s="83" t="str">
        <f t="shared" si="275"/>
        <v/>
      </c>
      <c r="BR99" s="8"/>
      <c r="BT99" s="81" t="str">
        <f>Kategorie!B99</f>
        <v>.</v>
      </c>
      <c r="BU99" s="82">
        <v>0</v>
      </c>
      <c r="BV99" s="8">
        <v>0</v>
      </c>
      <c r="BW99" s="8">
        <f t="shared" si="276"/>
        <v>0</v>
      </c>
      <c r="BX99" s="83" t="str">
        <f t="shared" si="277"/>
        <v/>
      </c>
      <c r="BY99" s="8"/>
      <c r="BZ99" s="24"/>
      <c r="CA99" s="7" t="str">
        <f>Kategorie!B99</f>
        <v>.</v>
      </c>
      <c r="CB99" s="82">
        <v>0</v>
      </c>
      <c r="CC99" s="8">
        <v>0</v>
      </c>
      <c r="CD99" s="8">
        <f t="shared" si="278"/>
        <v>0</v>
      </c>
      <c r="CE99" s="83" t="str">
        <f t="shared" si="279"/>
        <v/>
      </c>
      <c r="CF99" s="8"/>
    </row>
    <row r="100" spans="2:84" s="71" customFormat="1" outlineLevel="1">
      <c r="B100" s="14" t="str">
        <f>Kategorie!B100</f>
        <v>.</v>
      </c>
      <c r="C100" s="79">
        <v>0</v>
      </c>
      <c r="D100" s="8">
        <v>0</v>
      </c>
      <c r="E100" s="8">
        <f t="shared" si="280"/>
        <v>0</v>
      </c>
      <c r="F100" s="83" t="str">
        <f t="shared" si="281"/>
        <v/>
      </c>
      <c r="G100" s="8"/>
      <c r="I100" s="124" t="str">
        <f>Kategorie!B100</f>
        <v>.</v>
      </c>
      <c r="J100" s="79">
        <v>0</v>
      </c>
      <c r="K100" s="8">
        <v>0</v>
      </c>
      <c r="L100" s="8">
        <f t="shared" si="258"/>
        <v>0</v>
      </c>
      <c r="M100" s="83" t="str">
        <f t="shared" si="259"/>
        <v/>
      </c>
      <c r="N100" s="8"/>
      <c r="P100" s="81" t="str">
        <f>Kategorie!B100</f>
        <v>.</v>
      </c>
      <c r="Q100" s="79">
        <v>0</v>
      </c>
      <c r="R100" s="8">
        <v>0</v>
      </c>
      <c r="S100" s="8">
        <f t="shared" si="260"/>
        <v>0</v>
      </c>
      <c r="T100" s="83" t="str">
        <f t="shared" si="261"/>
        <v/>
      </c>
      <c r="U100" s="8"/>
      <c r="V100" s="24"/>
      <c r="W100" s="7" t="str">
        <f>Kategorie!B100</f>
        <v>.</v>
      </c>
      <c r="X100" s="79">
        <v>0</v>
      </c>
      <c r="Y100" s="8">
        <v>0</v>
      </c>
      <c r="Z100" s="8">
        <f t="shared" si="262"/>
        <v>0</v>
      </c>
      <c r="AA100" s="83" t="str">
        <f t="shared" si="263"/>
        <v/>
      </c>
      <c r="AB100" s="8"/>
      <c r="AC100" s="24"/>
      <c r="AD100" s="81" t="str">
        <f>Kategorie!B100</f>
        <v>.</v>
      </c>
      <c r="AE100" s="82">
        <v>0</v>
      </c>
      <c r="AF100" s="8">
        <v>0</v>
      </c>
      <c r="AG100" s="8">
        <f t="shared" si="264"/>
        <v>0</v>
      </c>
      <c r="AH100" s="83" t="str">
        <f t="shared" si="265"/>
        <v/>
      </c>
      <c r="AI100" s="8"/>
      <c r="AK100" s="81" t="str">
        <f>Kategorie!B100</f>
        <v>.</v>
      </c>
      <c r="AL100" s="82">
        <v>0</v>
      </c>
      <c r="AM100" s="8">
        <v>0</v>
      </c>
      <c r="AN100" s="8">
        <f t="shared" si="266"/>
        <v>0</v>
      </c>
      <c r="AO100" s="83" t="str">
        <f t="shared" si="267"/>
        <v/>
      </c>
      <c r="AP100" s="8"/>
      <c r="AQ100" s="24"/>
      <c r="AR100" s="7" t="str">
        <f>Kategorie!B100</f>
        <v>.</v>
      </c>
      <c r="AS100" s="82">
        <v>0</v>
      </c>
      <c r="AT100" s="8">
        <v>0</v>
      </c>
      <c r="AU100" s="8">
        <f t="shared" si="268"/>
        <v>0</v>
      </c>
      <c r="AV100" s="83" t="str">
        <f t="shared" si="269"/>
        <v/>
      </c>
      <c r="AW100" s="8"/>
      <c r="AY100" s="81" t="str">
        <f>Kategorie!B100</f>
        <v>.</v>
      </c>
      <c r="AZ100" s="82">
        <v>0</v>
      </c>
      <c r="BA100" s="8">
        <v>0</v>
      </c>
      <c r="BB100" s="8">
        <f t="shared" si="270"/>
        <v>0</v>
      </c>
      <c r="BC100" s="83" t="str">
        <f t="shared" si="271"/>
        <v/>
      </c>
      <c r="BD100" s="8"/>
      <c r="BF100" s="81" t="str">
        <f>Kategorie!B100</f>
        <v>.</v>
      </c>
      <c r="BG100" s="82">
        <v>0</v>
      </c>
      <c r="BH100" s="8">
        <v>0</v>
      </c>
      <c r="BI100" s="8">
        <f t="shared" si="272"/>
        <v>0</v>
      </c>
      <c r="BJ100" s="83" t="str">
        <f t="shared" si="273"/>
        <v/>
      </c>
      <c r="BK100" s="8"/>
      <c r="BL100" s="24"/>
      <c r="BM100" s="7" t="str">
        <f>Kategorie!B100</f>
        <v>.</v>
      </c>
      <c r="BN100" s="82">
        <v>0</v>
      </c>
      <c r="BO100" s="8">
        <v>0</v>
      </c>
      <c r="BP100" s="8">
        <f t="shared" si="274"/>
        <v>0</v>
      </c>
      <c r="BQ100" s="83" t="str">
        <f t="shared" si="275"/>
        <v/>
      </c>
      <c r="BR100" s="8"/>
      <c r="BT100" s="81" t="str">
        <f>Kategorie!B100</f>
        <v>.</v>
      </c>
      <c r="BU100" s="82">
        <v>0</v>
      </c>
      <c r="BV100" s="8">
        <v>0</v>
      </c>
      <c r="BW100" s="8">
        <f t="shared" si="276"/>
        <v>0</v>
      </c>
      <c r="BX100" s="83" t="str">
        <f t="shared" si="277"/>
        <v/>
      </c>
      <c r="BY100" s="8"/>
      <c r="BZ100" s="24"/>
      <c r="CA100" s="7" t="str">
        <f>Kategorie!B100</f>
        <v>.</v>
      </c>
      <c r="CB100" s="82">
        <v>0</v>
      </c>
      <c r="CC100" s="8">
        <v>0</v>
      </c>
      <c r="CD100" s="8">
        <f t="shared" si="278"/>
        <v>0</v>
      </c>
      <c r="CE100" s="83" t="str">
        <f t="shared" si="279"/>
        <v/>
      </c>
      <c r="CF100" s="8"/>
    </row>
    <row r="101" spans="2:84" s="71" customFormat="1" outlineLevel="1">
      <c r="B101" s="18" t="s">
        <v>2</v>
      </c>
      <c r="C101" s="14"/>
      <c r="D101" s="14"/>
      <c r="E101" s="14"/>
      <c r="F101" s="14"/>
      <c r="G101" s="14"/>
      <c r="I101" s="121" t="s">
        <v>2</v>
      </c>
      <c r="J101" s="14"/>
      <c r="K101" s="14"/>
      <c r="L101" s="14"/>
      <c r="M101" s="14"/>
      <c r="N101" s="14"/>
      <c r="P101" s="14"/>
      <c r="Q101" s="14"/>
      <c r="R101" s="14"/>
      <c r="S101" s="14"/>
      <c r="T101" s="14"/>
      <c r="U101" s="14"/>
      <c r="W101" s="14"/>
      <c r="X101" s="14"/>
      <c r="Y101" s="14"/>
      <c r="Z101" s="14"/>
      <c r="AA101" s="14"/>
      <c r="AB101" s="14"/>
      <c r="AD101" s="14"/>
      <c r="AE101" s="14"/>
      <c r="AF101" s="14"/>
      <c r="AG101" s="14"/>
      <c r="AH101" s="14"/>
      <c r="AI101" s="14"/>
      <c r="AK101" s="14"/>
      <c r="AL101" s="14"/>
      <c r="AM101" s="14"/>
      <c r="AN101" s="14"/>
      <c r="AO101" s="14"/>
      <c r="AP101" s="14"/>
      <c r="AR101" s="14"/>
      <c r="AS101" s="14"/>
      <c r="AT101" s="14"/>
      <c r="AU101" s="14"/>
      <c r="AV101" s="14"/>
      <c r="AW101" s="14"/>
      <c r="AY101" s="14"/>
      <c r="AZ101" s="14"/>
      <c r="BA101" s="14"/>
      <c r="BB101" s="14"/>
      <c r="BC101" s="14"/>
      <c r="BD101" s="14"/>
      <c r="BF101" s="14"/>
      <c r="BG101" s="14"/>
      <c r="BH101" s="14"/>
      <c r="BI101" s="14"/>
      <c r="BJ101" s="14"/>
      <c r="BK101" s="14"/>
      <c r="BM101" s="14"/>
      <c r="BN101" s="14"/>
      <c r="BO101" s="14"/>
      <c r="BP101" s="14"/>
      <c r="BQ101" s="14"/>
      <c r="BR101" s="14"/>
      <c r="BT101" s="14"/>
      <c r="BU101" s="14"/>
      <c r="BV101" s="14"/>
      <c r="BW101" s="14"/>
      <c r="BX101" s="14"/>
      <c r="BY101" s="14"/>
      <c r="CA101" s="14"/>
      <c r="CB101" s="14"/>
      <c r="CC101" s="14"/>
      <c r="CD101" s="14"/>
      <c r="CE101" s="14"/>
      <c r="CF101" s="14"/>
    </row>
    <row r="102" spans="2:84" s="71" customFormat="1">
      <c r="B102" s="87" t="str">
        <f>Kategorie!B102</f>
        <v>Komunikacja z klientkami</v>
      </c>
      <c r="C102" s="32">
        <f t="shared" ref="C102:D102" si="282">SUM(C103:C112)</f>
        <v>0</v>
      </c>
      <c r="D102" s="77">
        <f t="shared" si="282"/>
        <v>0</v>
      </c>
      <c r="E102" s="88">
        <f>C102-D102</f>
        <v>0</v>
      </c>
      <c r="F102" s="78" t="str">
        <f>IFERROR(D102/C102,"")</f>
        <v/>
      </c>
      <c r="G102" s="88"/>
      <c r="I102" s="123" t="str">
        <f>Kategorie!B102</f>
        <v>Komunikacja z klientkami</v>
      </c>
      <c r="J102" s="32">
        <f t="shared" ref="J102:K102" si="283">SUM(J103:J112)</f>
        <v>0</v>
      </c>
      <c r="K102" s="77">
        <f t="shared" si="283"/>
        <v>0</v>
      </c>
      <c r="L102" s="88">
        <f>J102-K102</f>
        <v>0</v>
      </c>
      <c r="M102" s="78" t="str">
        <f>IFERROR(K102/J102,"")</f>
        <v/>
      </c>
      <c r="N102" s="88"/>
      <c r="P102" s="43" t="str">
        <f>Kategorie!B102</f>
        <v>Komunikacja z klientkami</v>
      </c>
      <c r="Q102" s="32">
        <f t="shared" ref="Q102:R102" si="284">SUM(Q103:Q112)</f>
        <v>0</v>
      </c>
      <c r="R102" s="77">
        <f t="shared" si="284"/>
        <v>0</v>
      </c>
      <c r="S102" s="88">
        <f>Q102-R102</f>
        <v>0</v>
      </c>
      <c r="T102" s="78" t="str">
        <f>IFERROR(R102/Q102,"")</f>
        <v/>
      </c>
      <c r="U102" s="88"/>
      <c r="V102" s="89"/>
      <c r="W102" s="43" t="str">
        <f>Kategorie!B102</f>
        <v>Komunikacja z klientkami</v>
      </c>
      <c r="X102" s="32">
        <f t="shared" ref="X102:Y102" si="285">SUM(X103:X112)</f>
        <v>0</v>
      </c>
      <c r="Y102" s="77">
        <f t="shared" si="285"/>
        <v>0</v>
      </c>
      <c r="Z102" s="88">
        <f>X102-Y102</f>
        <v>0</v>
      </c>
      <c r="AA102" s="78" t="str">
        <f>IFERROR(Y102/X102,"")</f>
        <v/>
      </c>
      <c r="AB102" s="88"/>
      <c r="AC102" s="89"/>
      <c r="AD102" s="43" t="str">
        <f>Kategorie!B102</f>
        <v>Komunikacja z klientkami</v>
      </c>
      <c r="AE102" s="32">
        <f t="shared" ref="AE102:AF102" si="286">SUM(AE103:AE112)</f>
        <v>0</v>
      </c>
      <c r="AF102" s="77">
        <f t="shared" si="286"/>
        <v>0</v>
      </c>
      <c r="AG102" s="88">
        <f>AE102-AF102</f>
        <v>0</v>
      </c>
      <c r="AH102" s="78" t="str">
        <f>IFERROR(AF102/AE102,"")</f>
        <v/>
      </c>
      <c r="AI102" s="88"/>
      <c r="AK102" s="43" t="str">
        <f>Kategorie!B102</f>
        <v>Komunikacja z klientkami</v>
      </c>
      <c r="AL102" s="88">
        <f>SUM(Tabela133751548180[[#All],[Kolumna2]])</f>
        <v>0</v>
      </c>
      <c r="AM102" s="88">
        <f>SUM(Tabela133751548180[[#All],[Kolumna3]])</f>
        <v>0</v>
      </c>
      <c r="AN102" s="88">
        <f>AL102-AM102</f>
        <v>0</v>
      </c>
      <c r="AO102" s="78" t="str">
        <f>IFERROR(AM102/AL102,"")</f>
        <v/>
      </c>
      <c r="AP102" s="88"/>
      <c r="AQ102" s="89"/>
      <c r="AR102" s="43" t="str">
        <f>Kategorie!B102</f>
        <v>Komunikacja z klientkami</v>
      </c>
      <c r="AS102" s="32">
        <f t="shared" ref="AS102:AT102" si="287">SUM(AS103:AS112)</f>
        <v>0</v>
      </c>
      <c r="AT102" s="77">
        <f t="shared" si="287"/>
        <v>0</v>
      </c>
      <c r="AU102" s="88">
        <f>AS102-AT102</f>
        <v>0</v>
      </c>
      <c r="AV102" s="78" t="str">
        <f>IFERROR(AT102/AS102,"")</f>
        <v/>
      </c>
      <c r="AW102" s="88"/>
      <c r="AY102" s="43" t="str">
        <f>Kategorie!B102</f>
        <v>Komunikacja z klientkami</v>
      </c>
      <c r="AZ102" s="32">
        <f t="shared" ref="AZ102:BA102" si="288">SUM(AZ103:AZ112)</f>
        <v>0</v>
      </c>
      <c r="BA102" s="77">
        <f t="shared" si="288"/>
        <v>0</v>
      </c>
      <c r="BB102" s="88">
        <f>AZ102-BA102</f>
        <v>0</v>
      </c>
      <c r="BC102" s="78" t="str">
        <f>IFERROR(BA102/AZ102,"")</f>
        <v/>
      </c>
      <c r="BD102" s="88"/>
      <c r="BF102" s="43" t="str">
        <f>Kategorie!B102</f>
        <v>Komunikacja z klientkami</v>
      </c>
      <c r="BG102" s="32">
        <f t="shared" ref="BG102:BH102" si="289">SUM(BG103:BG112)</f>
        <v>0</v>
      </c>
      <c r="BH102" s="77">
        <f t="shared" si="289"/>
        <v>0</v>
      </c>
      <c r="BI102" s="88">
        <f>BG102-BH102</f>
        <v>0</v>
      </c>
      <c r="BJ102" s="78" t="str">
        <f>IFERROR(BH102/BG102,"")</f>
        <v/>
      </c>
      <c r="BK102" s="88"/>
      <c r="BL102" s="89"/>
      <c r="BM102" s="43" t="str">
        <f>Kategorie!B102</f>
        <v>Komunikacja z klientkami</v>
      </c>
      <c r="BN102" s="32">
        <f t="shared" ref="BN102:BO102" si="290">SUM(BN103:BN112)</f>
        <v>0</v>
      </c>
      <c r="BO102" s="77">
        <f t="shared" si="290"/>
        <v>0</v>
      </c>
      <c r="BP102" s="88">
        <f>BN102-BO102</f>
        <v>0</v>
      </c>
      <c r="BQ102" s="78" t="str">
        <f>IFERROR(BO102/BN102,"")</f>
        <v/>
      </c>
      <c r="BR102" s="88"/>
      <c r="BT102" s="43" t="str">
        <f>Kategorie!B102</f>
        <v>Komunikacja z klientkami</v>
      </c>
      <c r="BU102" s="32">
        <f t="shared" ref="BU102:BV102" si="291">SUM(BU103:BU112)</f>
        <v>0</v>
      </c>
      <c r="BV102" s="77">
        <f t="shared" si="291"/>
        <v>0</v>
      </c>
      <c r="BW102" s="88">
        <f>BU102-BV102</f>
        <v>0</v>
      </c>
      <c r="BX102" s="78" t="str">
        <f>IFERROR(BV102/BU102,"")</f>
        <v/>
      </c>
      <c r="BY102" s="88"/>
      <c r="BZ102" s="89"/>
      <c r="CA102" s="43" t="str">
        <f>Kategorie!B102</f>
        <v>Komunikacja z klientkami</v>
      </c>
      <c r="CB102" s="32">
        <f t="shared" ref="CB102:CC102" si="292">SUM(CB103:CB112)</f>
        <v>0</v>
      </c>
      <c r="CC102" s="77">
        <f t="shared" si="292"/>
        <v>0</v>
      </c>
      <c r="CD102" s="88">
        <f>CB102-CC102</f>
        <v>0</v>
      </c>
      <c r="CE102" s="78" t="str">
        <f>IFERROR(CC102/CB102,"")</f>
        <v/>
      </c>
      <c r="CF102" s="88"/>
    </row>
    <row r="103" spans="2:84" s="71" customFormat="1" outlineLevel="1">
      <c r="B103" s="7" t="str">
        <f>Kategorie!B103</f>
        <v>abonament za telefon</v>
      </c>
      <c r="C103" s="79">
        <v>0</v>
      </c>
      <c r="D103" s="8">
        <v>0</v>
      </c>
      <c r="E103" s="8">
        <f t="shared" ref="E103:E110" si="293">C103-D103</f>
        <v>0</v>
      </c>
      <c r="F103" s="80" t="str">
        <f t="shared" ref="F103:F110" si="294">IFERROR(D103/C103,"")</f>
        <v/>
      </c>
      <c r="G103" s="8"/>
      <c r="I103" s="122" t="str">
        <f>Kategorie!B103</f>
        <v>abonament za telefon</v>
      </c>
      <c r="J103" s="79">
        <v>0</v>
      </c>
      <c r="K103" s="8">
        <v>0</v>
      </c>
      <c r="L103" s="8">
        <f t="shared" ref="L103:L112" si="295">J103-K103</f>
        <v>0</v>
      </c>
      <c r="M103" s="80" t="str">
        <f t="shared" ref="M103:M112" si="296">IFERROR(K103/J103,"")</f>
        <v/>
      </c>
      <c r="N103" s="8"/>
      <c r="P103" s="81" t="str">
        <f>Kategorie!B103</f>
        <v>abonament za telefon</v>
      </c>
      <c r="Q103" s="79">
        <v>0</v>
      </c>
      <c r="R103" s="8">
        <v>0</v>
      </c>
      <c r="S103" s="8">
        <f t="shared" ref="S103:S112" si="297">Q103-R103</f>
        <v>0</v>
      </c>
      <c r="T103" s="80" t="str">
        <f t="shared" ref="T103:T112" si="298">IFERROR(R103/Q103,"")</f>
        <v/>
      </c>
      <c r="U103" s="8"/>
      <c r="V103" s="24"/>
      <c r="W103" s="7" t="str">
        <f>Kategorie!B103</f>
        <v>abonament za telefon</v>
      </c>
      <c r="X103" s="79">
        <v>0</v>
      </c>
      <c r="Y103" s="8">
        <v>0</v>
      </c>
      <c r="Z103" s="8">
        <f t="shared" ref="Z103:Z112" si="299">X103-Y103</f>
        <v>0</v>
      </c>
      <c r="AA103" s="80" t="str">
        <f t="shared" ref="AA103:AA112" si="300">IFERROR(Y103/X103,"")</f>
        <v/>
      </c>
      <c r="AB103" s="8"/>
      <c r="AC103" s="24"/>
      <c r="AD103" s="81" t="str">
        <f>Kategorie!B103</f>
        <v>abonament za telefon</v>
      </c>
      <c r="AE103" s="82">
        <v>0</v>
      </c>
      <c r="AF103" s="8">
        <v>0</v>
      </c>
      <c r="AG103" s="8">
        <f t="shared" ref="AG103:AG112" si="301">AE103-AF103</f>
        <v>0</v>
      </c>
      <c r="AH103" s="80" t="str">
        <f t="shared" ref="AH103:AH112" si="302">IFERROR(AF103/AE103,"")</f>
        <v/>
      </c>
      <c r="AI103" s="8"/>
      <c r="AK103" s="81" t="str">
        <f>Kategorie!B103</f>
        <v>abonament za telefon</v>
      </c>
      <c r="AL103" s="82">
        <v>0</v>
      </c>
      <c r="AM103" s="8">
        <v>0</v>
      </c>
      <c r="AN103" s="8">
        <f t="shared" ref="AN103:AN112" si="303">AL103-AM103</f>
        <v>0</v>
      </c>
      <c r="AO103" s="80" t="str">
        <f t="shared" ref="AO103:AO112" si="304">IFERROR(AM103/AL103,"")</f>
        <v/>
      </c>
      <c r="AP103" s="8"/>
      <c r="AQ103" s="24"/>
      <c r="AR103" s="7" t="str">
        <f>Kategorie!B103</f>
        <v>abonament za telefon</v>
      </c>
      <c r="AS103" s="82">
        <v>0</v>
      </c>
      <c r="AT103" s="8">
        <v>0</v>
      </c>
      <c r="AU103" s="8">
        <f t="shared" ref="AU103:AU112" si="305">AS103-AT103</f>
        <v>0</v>
      </c>
      <c r="AV103" s="80" t="str">
        <f t="shared" ref="AV103:AV112" si="306">IFERROR(AT103/AS103,"")</f>
        <v/>
      </c>
      <c r="AW103" s="8"/>
      <c r="AY103" s="81" t="str">
        <f>Kategorie!B103</f>
        <v>abonament za telefon</v>
      </c>
      <c r="AZ103" s="82">
        <v>0</v>
      </c>
      <c r="BA103" s="8">
        <v>0</v>
      </c>
      <c r="BB103" s="8">
        <f t="shared" ref="BB103:BB112" si="307">AZ103-BA103</f>
        <v>0</v>
      </c>
      <c r="BC103" s="80" t="str">
        <f t="shared" ref="BC103:BC112" si="308">IFERROR(BA103/AZ103,"")</f>
        <v/>
      </c>
      <c r="BD103" s="8"/>
      <c r="BF103" s="81" t="str">
        <f>Kategorie!B103</f>
        <v>abonament za telefon</v>
      </c>
      <c r="BG103" s="82">
        <v>0</v>
      </c>
      <c r="BH103" s="8">
        <v>0</v>
      </c>
      <c r="BI103" s="8">
        <f t="shared" ref="BI103:BI112" si="309">BG103-BH103</f>
        <v>0</v>
      </c>
      <c r="BJ103" s="80" t="str">
        <f t="shared" ref="BJ103:BJ112" si="310">IFERROR(BH103/BG103,"")</f>
        <v/>
      </c>
      <c r="BK103" s="8"/>
      <c r="BL103" s="24"/>
      <c r="BM103" s="7" t="str">
        <f>Kategorie!B103</f>
        <v>abonament za telefon</v>
      </c>
      <c r="BN103" s="82">
        <v>0</v>
      </c>
      <c r="BO103" s="8">
        <v>0</v>
      </c>
      <c r="BP103" s="8">
        <f t="shared" ref="BP103:BP112" si="311">BN103-BO103</f>
        <v>0</v>
      </c>
      <c r="BQ103" s="80" t="str">
        <f t="shared" ref="BQ103:BQ112" si="312">IFERROR(BO103/BN103,"")</f>
        <v/>
      </c>
      <c r="BR103" s="8"/>
      <c r="BT103" s="81" t="str">
        <f>Kategorie!B103</f>
        <v>abonament za telefon</v>
      </c>
      <c r="BU103" s="82">
        <v>0</v>
      </c>
      <c r="BV103" s="8">
        <v>0</v>
      </c>
      <c r="BW103" s="8">
        <f t="shared" ref="BW103:BW112" si="313">BU103-BV103</f>
        <v>0</v>
      </c>
      <c r="BX103" s="80" t="str">
        <f t="shared" ref="BX103:BX112" si="314">IFERROR(BV103/BU103,"")</f>
        <v/>
      </c>
      <c r="BY103" s="8"/>
      <c r="BZ103" s="24"/>
      <c r="CA103" s="7" t="str">
        <f>Kategorie!B103</f>
        <v>abonament za telefon</v>
      </c>
      <c r="CB103" s="82">
        <v>0</v>
      </c>
      <c r="CC103" s="8">
        <v>0</v>
      </c>
      <c r="CD103" s="8">
        <f t="shared" ref="CD103:CD112" si="315">CB103-CC103</f>
        <v>0</v>
      </c>
      <c r="CE103" s="80" t="str">
        <f t="shared" ref="CE103:CE112" si="316">IFERROR(CC103/CB103,"")</f>
        <v/>
      </c>
      <c r="CF103" s="8"/>
    </row>
    <row r="104" spans="2:84" s="71" customFormat="1" outlineLevel="1">
      <c r="B104" s="7" t="str">
        <f>Kategorie!B104</f>
        <v>abonament za intertnet</v>
      </c>
      <c r="C104" s="79">
        <v>0</v>
      </c>
      <c r="D104" s="8">
        <v>0</v>
      </c>
      <c r="E104" s="8">
        <f t="shared" si="293"/>
        <v>0</v>
      </c>
      <c r="F104" s="80" t="str">
        <f t="shared" si="294"/>
        <v/>
      </c>
      <c r="G104" s="8"/>
      <c r="I104" s="122" t="str">
        <f>Kategorie!B104</f>
        <v>abonament za intertnet</v>
      </c>
      <c r="J104" s="79">
        <v>0</v>
      </c>
      <c r="K104" s="8">
        <v>0</v>
      </c>
      <c r="L104" s="8">
        <f t="shared" si="295"/>
        <v>0</v>
      </c>
      <c r="M104" s="80" t="str">
        <f t="shared" si="296"/>
        <v/>
      </c>
      <c r="N104" s="8"/>
      <c r="P104" s="81" t="str">
        <f>Kategorie!B104</f>
        <v>abonament za intertnet</v>
      </c>
      <c r="Q104" s="79">
        <v>0</v>
      </c>
      <c r="R104" s="8">
        <v>0</v>
      </c>
      <c r="S104" s="8">
        <f t="shared" si="297"/>
        <v>0</v>
      </c>
      <c r="T104" s="80" t="str">
        <f t="shared" si="298"/>
        <v/>
      </c>
      <c r="U104" s="8"/>
      <c r="V104" s="24"/>
      <c r="W104" s="7" t="str">
        <f>Kategorie!B104</f>
        <v>abonament za intertnet</v>
      </c>
      <c r="X104" s="79">
        <v>0</v>
      </c>
      <c r="Y104" s="8">
        <v>0</v>
      </c>
      <c r="Z104" s="8">
        <f t="shared" si="299"/>
        <v>0</v>
      </c>
      <c r="AA104" s="80" t="str">
        <f t="shared" si="300"/>
        <v/>
      </c>
      <c r="AB104" s="8"/>
      <c r="AC104" s="24"/>
      <c r="AD104" s="81" t="str">
        <f>Kategorie!B104</f>
        <v>abonament za intertnet</v>
      </c>
      <c r="AE104" s="82">
        <v>0</v>
      </c>
      <c r="AF104" s="8">
        <v>0</v>
      </c>
      <c r="AG104" s="8">
        <f t="shared" si="301"/>
        <v>0</v>
      </c>
      <c r="AH104" s="80" t="str">
        <f t="shared" si="302"/>
        <v/>
      </c>
      <c r="AI104" s="8"/>
      <c r="AK104" s="81" t="str">
        <f>Kategorie!B104</f>
        <v>abonament za intertnet</v>
      </c>
      <c r="AL104" s="82">
        <v>0</v>
      </c>
      <c r="AM104" s="8">
        <v>0</v>
      </c>
      <c r="AN104" s="8">
        <f t="shared" si="303"/>
        <v>0</v>
      </c>
      <c r="AO104" s="80" t="str">
        <f t="shared" si="304"/>
        <v/>
      </c>
      <c r="AP104" s="8"/>
      <c r="AQ104" s="24"/>
      <c r="AR104" s="7" t="str">
        <f>Kategorie!B104</f>
        <v>abonament za intertnet</v>
      </c>
      <c r="AS104" s="82">
        <v>0</v>
      </c>
      <c r="AT104" s="8">
        <v>0</v>
      </c>
      <c r="AU104" s="8">
        <f t="shared" si="305"/>
        <v>0</v>
      </c>
      <c r="AV104" s="80" t="str">
        <f t="shared" si="306"/>
        <v/>
      </c>
      <c r="AW104" s="8"/>
      <c r="AY104" s="81" t="str">
        <f>Kategorie!B104</f>
        <v>abonament za intertnet</v>
      </c>
      <c r="AZ104" s="82">
        <v>0</v>
      </c>
      <c r="BA104" s="8">
        <v>0</v>
      </c>
      <c r="BB104" s="8">
        <f t="shared" si="307"/>
        <v>0</v>
      </c>
      <c r="BC104" s="80" t="str">
        <f t="shared" si="308"/>
        <v/>
      </c>
      <c r="BD104" s="8"/>
      <c r="BF104" s="81" t="str">
        <f>Kategorie!B104</f>
        <v>abonament za intertnet</v>
      </c>
      <c r="BG104" s="82">
        <v>0</v>
      </c>
      <c r="BH104" s="8">
        <v>0</v>
      </c>
      <c r="BI104" s="8">
        <f t="shared" si="309"/>
        <v>0</v>
      </c>
      <c r="BJ104" s="80" t="str">
        <f t="shared" si="310"/>
        <v/>
      </c>
      <c r="BK104" s="8"/>
      <c r="BL104" s="24"/>
      <c r="BM104" s="7" t="str">
        <f>Kategorie!B104</f>
        <v>abonament za intertnet</v>
      </c>
      <c r="BN104" s="82">
        <v>0</v>
      </c>
      <c r="BO104" s="8">
        <v>0</v>
      </c>
      <c r="BP104" s="8">
        <f t="shared" si="311"/>
        <v>0</v>
      </c>
      <c r="BQ104" s="80" t="str">
        <f t="shared" si="312"/>
        <v/>
      </c>
      <c r="BR104" s="8"/>
      <c r="BT104" s="81" t="str">
        <f>Kategorie!B104</f>
        <v>abonament za intertnet</v>
      </c>
      <c r="BU104" s="82">
        <v>0</v>
      </c>
      <c r="BV104" s="8">
        <v>0</v>
      </c>
      <c r="BW104" s="8">
        <f t="shared" si="313"/>
        <v>0</v>
      </c>
      <c r="BX104" s="80" t="str">
        <f t="shared" si="314"/>
        <v/>
      </c>
      <c r="BY104" s="8"/>
      <c r="BZ104" s="24"/>
      <c r="CA104" s="7" t="str">
        <f>Kategorie!B104</f>
        <v>abonament za intertnet</v>
      </c>
      <c r="CB104" s="82">
        <v>0</v>
      </c>
      <c r="CC104" s="8">
        <v>0</v>
      </c>
      <c r="CD104" s="8">
        <f t="shared" si="315"/>
        <v>0</v>
      </c>
      <c r="CE104" s="80" t="str">
        <f t="shared" si="316"/>
        <v/>
      </c>
      <c r="CF104" s="8"/>
    </row>
    <row r="105" spans="2:84" s="71" customFormat="1" outlineLevel="1">
      <c r="B105" s="7" t="str">
        <f>Kategorie!B105</f>
        <v>program do wysyłki newslettera</v>
      </c>
      <c r="C105" s="79">
        <v>0</v>
      </c>
      <c r="D105" s="8">
        <v>0</v>
      </c>
      <c r="E105" s="8">
        <f t="shared" si="293"/>
        <v>0</v>
      </c>
      <c r="F105" s="80" t="str">
        <f t="shared" si="294"/>
        <v/>
      </c>
      <c r="G105" s="8"/>
      <c r="I105" s="122" t="str">
        <f>Kategorie!B105</f>
        <v>program do wysyłki newslettera</v>
      </c>
      <c r="J105" s="79">
        <v>0</v>
      </c>
      <c r="K105" s="8">
        <v>0</v>
      </c>
      <c r="L105" s="8">
        <f t="shared" si="295"/>
        <v>0</v>
      </c>
      <c r="M105" s="80" t="str">
        <f t="shared" si="296"/>
        <v/>
      </c>
      <c r="N105" s="8"/>
      <c r="P105" s="81" t="str">
        <f>Kategorie!B105</f>
        <v>program do wysyłki newslettera</v>
      </c>
      <c r="Q105" s="79">
        <v>0</v>
      </c>
      <c r="R105" s="8">
        <v>0</v>
      </c>
      <c r="S105" s="8">
        <f t="shared" si="297"/>
        <v>0</v>
      </c>
      <c r="T105" s="80" t="str">
        <f t="shared" si="298"/>
        <v/>
      </c>
      <c r="U105" s="8"/>
      <c r="V105" s="24"/>
      <c r="W105" s="7" t="str">
        <f>Kategorie!B105</f>
        <v>program do wysyłki newslettera</v>
      </c>
      <c r="X105" s="79">
        <v>0</v>
      </c>
      <c r="Y105" s="8">
        <v>0</v>
      </c>
      <c r="Z105" s="8">
        <f t="shared" si="299"/>
        <v>0</v>
      </c>
      <c r="AA105" s="80" t="str">
        <f t="shared" si="300"/>
        <v/>
      </c>
      <c r="AB105" s="8"/>
      <c r="AC105" s="24"/>
      <c r="AD105" s="81" t="str">
        <f>Kategorie!B105</f>
        <v>program do wysyłki newslettera</v>
      </c>
      <c r="AE105" s="82">
        <v>0</v>
      </c>
      <c r="AF105" s="8">
        <v>0</v>
      </c>
      <c r="AG105" s="8">
        <f t="shared" si="301"/>
        <v>0</v>
      </c>
      <c r="AH105" s="80" t="str">
        <f t="shared" si="302"/>
        <v/>
      </c>
      <c r="AI105" s="8"/>
      <c r="AK105" s="81" t="str">
        <f>Kategorie!B105</f>
        <v>program do wysyłki newslettera</v>
      </c>
      <c r="AL105" s="82">
        <v>0</v>
      </c>
      <c r="AM105" s="8">
        <v>0</v>
      </c>
      <c r="AN105" s="8">
        <f t="shared" si="303"/>
        <v>0</v>
      </c>
      <c r="AO105" s="80" t="str">
        <f t="shared" si="304"/>
        <v/>
      </c>
      <c r="AP105" s="8"/>
      <c r="AQ105" s="24"/>
      <c r="AR105" s="7" t="str">
        <f>Kategorie!B105</f>
        <v>program do wysyłki newslettera</v>
      </c>
      <c r="AS105" s="82">
        <v>0</v>
      </c>
      <c r="AT105" s="8">
        <v>0</v>
      </c>
      <c r="AU105" s="8">
        <f t="shared" si="305"/>
        <v>0</v>
      </c>
      <c r="AV105" s="80" t="str">
        <f t="shared" si="306"/>
        <v/>
      </c>
      <c r="AW105" s="8"/>
      <c r="AY105" s="81" t="str">
        <f>Kategorie!B105</f>
        <v>program do wysyłki newslettera</v>
      </c>
      <c r="AZ105" s="82">
        <v>0</v>
      </c>
      <c r="BA105" s="8">
        <v>0</v>
      </c>
      <c r="BB105" s="8">
        <f t="shared" si="307"/>
        <v>0</v>
      </c>
      <c r="BC105" s="80" t="str">
        <f t="shared" si="308"/>
        <v/>
      </c>
      <c r="BD105" s="8"/>
      <c r="BF105" s="81" t="str">
        <f>Kategorie!B105</f>
        <v>program do wysyłki newslettera</v>
      </c>
      <c r="BG105" s="82">
        <v>0</v>
      </c>
      <c r="BH105" s="8">
        <v>0</v>
      </c>
      <c r="BI105" s="8">
        <f t="shared" si="309"/>
        <v>0</v>
      </c>
      <c r="BJ105" s="80" t="str">
        <f t="shared" si="310"/>
        <v/>
      </c>
      <c r="BK105" s="8"/>
      <c r="BL105" s="24"/>
      <c r="BM105" s="7" t="str">
        <f>Kategorie!B105</f>
        <v>program do wysyłki newslettera</v>
      </c>
      <c r="BN105" s="82">
        <v>0</v>
      </c>
      <c r="BO105" s="8">
        <v>0</v>
      </c>
      <c r="BP105" s="8">
        <f t="shared" si="311"/>
        <v>0</v>
      </c>
      <c r="BQ105" s="80" t="str">
        <f t="shared" si="312"/>
        <v/>
      </c>
      <c r="BR105" s="8"/>
      <c r="BT105" s="81" t="str">
        <f>Kategorie!B105</f>
        <v>program do wysyłki newslettera</v>
      </c>
      <c r="BU105" s="82">
        <v>0</v>
      </c>
      <c r="BV105" s="8">
        <v>0</v>
      </c>
      <c r="BW105" s="8">
        <f t="shared" si="313"/>
        <v>0</v>
      </c>
      <c r="BX105" s="80" t="str">
        <f t="shared" si="314"/>
        <v/>
      </c>
      <c r="BY105" s="8"/>
      <c r="BZ105" s="24"/>
      <c r="CA105" s="7" t="str">
        <f>Kategorie!B105</f>
        <v>program do wysyłki newslettera</v>
      </c>
      <c r="CB105" s="82">
        <v>0</v>
      </c>
      <c r="CC105" s="8">
        <v>0</v>
      </c>
      <c r="CD105" s="8">
        <f t="shared" si="315"/>
        <v>0</v>
      </c>
      <c r="CE105" s="80" t="str">
        <f t="shared" si="316"/>
        <v/>
      </c>
      <c r="CF105" s="8"/>
    </row>
    <row r="106" spans="2:84" s="71" customFormat="1" outlineLevel="1">
      <c r="B106" s="7" t="str">
        <f>Kategorie!B106</f>
        <v>program do wysyłki smsów</v>
      </c>
      <c r="C106" s="79">
        <v>0</v>
      </c>
      <c r="D106" s="8">
        <v>0</v>
      </c>
      <c r="E106" s="8">
        <f t="shared" si="293"/>
        <v>0</v>
      </c>
      <c r="F106" s="80" t="str">
        <f t="shared" si="294"/>
        <v/>
      </c>
      <c r="G106" s="8"/>
      <c r="I106" s="122" t="str">
        <f>Kategorie!B106</f>
        <v>program do wysyłki smsów</v>
      </c>
      <c r="J106" s="79">
        <v>0</v>
      </c>
      <c r="K106" s="8">
        <v>0</v>
      </c>
      <c r="L106" s="8">
        <f t="shared" si="295"/>
        <v>0</v>
      </c>
      <c r="M106" s="80" t="str">
        <f t="shared" si="296"/>
        <v/>
      </c>
      <c r="N106" s="8"/>
      <c r="P106" s="81" t="str">
        <f>Kategorie!B106</f>
        <v>program do wysyłki smsów</v>
      </c>
      <c r="Q106" s="79">
        <v>0</v>
      </c>
      <c r="R106" s="8">
        <v>0</v>
      </c>
      <c r="S106" s="8">
        <f t="shared" si="297"/>
        <v>0</v>
      </c>
      <c r="T106" s="80" t="str">
        <f t="shared" si="298"/>
        <v/>
      </c>
      <c r="U106" s="8"/>
      <c r="V106" s="24"/>
      <c r="W106" s="7" t="str">
        <f>Kategorie!B106</f>
        <v>program do wysyłki smsów</v>
      </c>
      <c r="X106" s="79">
        <v>0</v>
      </c>
      <c r="Y106" s="8">
        <v>0</v>
      </c>
      <c r="Z106" s="8">
        <f t="shared" si="299"/>
        <v>0</v>
      </c>
      <c r="AA106" s="80" t="str">
        <f t="shared" si="300"/>
        <v/>
      </c>
      <c r="AB106" s="8"/>
      <c r="AC106" s="24"/>
      <c r="AD106" s="81" t="str">
        <f>Kategorie!B106</f>
        <v>program do wysyłki smsów</v>
      </c>
      <c r="AE106" s="82">
        <v>0</v>
      </c>
      <c r="AF106" s="8">
        <v>0</v>
      </c>
      <c r="AG106" s="8">
        <f t="shared" si="301"/>
        <v>0</v>
      </c>
      <c r="AH106" s="80" t="str">
        <f t="shared" si="302"/>
        <v/>
      </c>
      <c r="AI106" s="8"/>
      <c r="AK106" s="81" t="str">
        <f>Kategorie!B106</f>
        <v>program do wysyłki smsów</v>
      </c>
      <c r="AL106" s="82">
        <v>0</v>
      </c>
      <c r="AM106" s="8">
        <v>0</v>
      </c>
      <c r="AN106" s="8">
        <f t="shared" si="303"/>
        <v>0</v>
      </c>
      <c r="AO106" s="80" t="str">
        <f t="shared" si="304"/>
        <v/>
      </c>
      <c r="AP106" s="8"/>
      <c r="AQ106" s="24"/>
      <c r="AR106" s="7" t="str">
        <f>Kategorie!B106</f>
        <v>program do wysyłki smsów</v>
      </c>
      <c r="AS106" s="82">
        <v>0</v>
      </c>
      <c r="AT106" s="8">
        <v>0</v>
      </c>
      <c r="AU106" s="8">
        <f t="shared" si="305"/>
        <v>0</v>
      </c>
      <c r="AV106" s="80" t="str">
        <f t="shared" si="306"/>
        <v/>
      </c>
      <c r="AW106" s="8"/>
      <c r="AY106" s="81" t="str">
        <f>Kategorie!B106</f>
        <v>program do wysyłki smsów</v>
      </c>
      <c r="AZ106" s="82">
        <v>0</v>
      </c>
      <c r="BA106" s="8">
        <v>0</v>
      </c>
      <c r="BB106" s="8">
        <f t="shared" si="307"/>
        <v>0</v>
      </c>
      <c r="BC106" s="80" t="str">
        <f t="shared" si="308"/>
        <v/>
      </c>
      <c r="BD106" s="8"/>
      <c r="BF106" s="81" t="str">
        <f>Kategorie!B106</f>
        <v>program do wysyłki smsów</v>
      </c>
      <c r="BG106" s="82">
        <v>0</v>
      </c>
      <c r="BH106" s="8">
        <v>0</v>
      </c>
      <c r="BI106" s="8">
        <f t="shared" si="309"/>
        <v>0</v>
      </c>
      <c r="BJ106" s="80" t="str">
        <f t="shared" si="310"/>
        <v/>
      </c>
      <c r="BK106" s="8"/>
      <c r="BL106" s="24"/>
      <c r="BM106" s="7" t="str">
        <f>Kategorie!B106</f>
        <v>program do wysyłki smsów</v>
      </c>
      <c r="BN106" s="82">
        <v>0</v>
      </c>
      <c r="BO106" s="8">
        <v>0</v>
      </c>
      <c r="BP106" s="8">
        <f t="shared" si="311"/>
        <v>0</v>
      </c>
      <c r="BQ106" s="80" t="str">
        <f t="shared" si="312"/>
        <v/>
      </c>
      <c r="BR106" s="8"/>
      <c r="BT106" s="81" t="str">
        <f>Kategorie!B106</f>
        <v>program do wysyłki smsów</v>
      </c>
      <c r="BU106" s="82">
        <v>0</v>
      </c>
      <c r="BV106" s="8">
        <v>0</v>
      </c>
      <c r="BW106" s="8">
        <f t="shared" si="313"/>
        <v>0</v>
      </c>
      <c r="BX106" s="80" t="str">
        <f t="shared" si="314"/>
        <v/>
      </c>
      <c r="BY106" s="8"/>
      <c r="BZ106" s="24"/>
      <c r="CA106" s="7" t="str">
        <f>Kategorie!B106</f>
        <v>program do wysyłki smsów</v>
      </c>
      <c r="CB106" s="82">
        <v>0</v>
      </c>
      <c r="CC106" s="8">
        <v>0</v>
      </c>
      <c r="CD106" s="8">
        <f t="shared" si="315"/>
        <v>0</v>
      </c>
      <c r="CE106" s="80" t="str">
        <f t="shared" si="316"/>
        <v/>
      </c>
      <c r="CF106" s="8"/>
    </row>
    <row r="107" spans="2:84" s="71" customFormat="1" outlineLevel="1">
      <c r="B107" s="7" t="str">
        <f>Kategorie!B107</f>
        <v xml:space="preserve">program do zarządzania gabinetem </v>
      </c>
      <c r="C107" s="79">
        <v>0</v>
      </c>
      <c r="D107" s="8">
        <v>0</v>
      </c>
      <c r="E107" s="8">
        <f t="shared" si="293"/>
        <v>0</v>
      </c>
      <c r="F107" s="80" t="str">
        <f t="shared" si="294"/>
        <v/>
      </c>
      <c r="G107" s="8"/>
      <c r="I107" s="122" t="str">
        <f>Kategorie!B107</f>
        <v xml:space="preserve">program do zarządzania gabinetem </v>
      </c>
      <c r="J107" s="79">
        <v>0</v>
      </c>
      <c r="K107" s="8">
        <v>0</v>
      </c>
      <c r="L107" s="8">
        <f t="shared" si="295"/>
        <v>0</v>
      </c>
      <c r="M107" s="80" t="str">
        <f t="shared" si="296"/>
        <v/>
      </c>
      <c r="N107" s="8"/>
      <c r="P107" s="81" t="str">
        <f>Kategorie!B107</f>
        <v xml:space="preserve">program do zarządzania gabinetem </v>
      </c>
      <c r="Q107" s="79">
        <v>0</v>
      </c>
      <c r="R107" s="8">
        <v>0</v>
      </c>
      <c r="S107" s="8">
        <f t="shared" si="297"/>
        <v>0</v>
      </c>
      <c r="T107" s="80" t="str">
        <f t="shared" si="298"/>
        <v/>
      </c>
      <c r="U107" s="8"/>
      <c r="V107" s="24"/>
      <c r="W107" s="7" t="str">
        <f>Kategorie!B107</f>
        <v xml:space="preserve">program do zarządzania gabinetem </v>
      </c>
      <c r="X107" s="79">
        <v>0</v>
      </c>
      <c r="Y107" s="8">
        <v>0</v>
      </c>
      <c r="Z107" s="8">
        <f t="shared" si="299"/>
        <v>0</v>
      </c>
      <c r="AA107" s="80" t="str">
        <f t="shared" si="300"/>
        <v/>
      </c>
      <c r="AB107" s="8"/>
      <c r="AC107" s="24"/>
      <c r="AD107" s="81" t="str">
        <f>Kategorie!B107</f>
        <v xml:space="preserve">program do zarządzania gabinetem </v>
      </c>
      <c r="AE107" s="82">
        <v>0</v>
      </c>
      <c r="AF107" s="8">
        <v>0</v>
      </c>
      <c r="AG107" s="8">
        <f t="shared" si="301"/>
        <v>0</v>
      </c>
      <c r="AH107" s="80" t="str">
        <f t="shared" si="302"/>
        <v/>
      </c>
      <c r="AI107" s="8"/>
      <c r="AK107" s="81" t="str">
        <f>Kategorie!B107</f>
        <v xml:space="preserve">program do zarządzania gabinetem </v>
      </c>
      <c r="AL107" s="82">
        <v>0</v>
      </c>
      <c r="AM107" s="8">
        <v>0</v>
      </c>
      <c r="AN107" s="8">
        <f t="shared" si="303"/>
        <v>0</v>
      </c>
      <c r="AO107" s="80" t="str">
        <f t="shared" si="304"/>
        <v/>
      </c>
      <c r="AP107" s="8"/>
      <c r="AQ107" s="24"/>
      <c r="AR107" s="7" t="str">
        <f>Kategorie!B107</f>
        <v xml:space="preserve">program do zarządzania gabinetem </v>
      </c>
      <c r="AS107" s="82">
        <v>0</v>
      </c>
      <c r="AT107" s="8">
        <v>0</v>
      </c>
      <c r="AU107" s="8">
        <f t="shared" si="305"/>
        <v>0</v>
      </c>
      <c r="AV107" s="80" t="str">
        <f t="shared" si="306"/>
        <v/>
      </c>
      <c r="AW107" s="8"/>
      <c r="AY107" s="81" t="str">
        <f>Kategorie!B107</f>
        <v xml:space="preserve">program do zarządzania gabinetem </v>
      </c>
      <c r="AZ107" s="82">
        <v>0</v>
      </c>
      <c r="BA107" s="8">
        <v>0</v>
      </c>
      <c r="BB107" s="8">
        <f t="shared" si="307"/>
        <v>0</v>
      </c>
      <c r="BC107" s="80" t="str">
        <f t="shared" si="308"/>
        <v/>
      </c>
      <c r="BD107" s="8"/>
      <c r="BF107" s="81" t="str">
        <f>Kategorie!B107</f>
        <v xml:space="preserve">program do zarządzania gabinetem </v>
      </c>
      <c r="BG107" s="82">
        <v>0</v>
      </c>
      <c r="BH107" s="8">
        <v>0</v>
      </c>
      <c r="BI107" s="8">
        <f t="shared" si="309"/>
        <v>0</v>
      </c>
      <c r="BJ107" s="80" t="str">
        <f t="shared" si="310"/>
        <v/>
      </c>
      <c r="BK107" s="8"/>
      <c r="BL107" s="24"/>
      <c r="BM107" s="7" t="str">
        <f>Kategorie!B107</f>
        <v xml:space="preserve">program do zarządzania gabinetem </v>
      </c>
      <c r="BN107" s="82">
        <v>0</v>
      </c>
      <c r="BO107" s="8">
        <v>0</v>
      </c>
      <c r="BP107" s="8">
        <f t="shared" si="311"/>
        <v>0</v>
      </c>
      <c r="BQ107" s="80" t="str">
        <f t="shared" si="312"/>
        <v/>
      </c>
      <c r="BR107" s="8"/>
      <c r="BT107" s="81" t="str">
        <f>Kategorie!B107</f>
        <v xml:space="preserve">program do zarządzania gabinetem </v>
      </c>
      <c r="BU107" s="82">
        <v>0</v>
      </c>
      <c r="BV107" s="8">
        <v>0</v>
      </c>
      <c r="BW107" s="8">
        <f t="shared" si="313"/>
        <v>0</v>
      </c>
      <c r="BX107" s="80" t="str">
        <f t="shared" si="314"/>
        <v/>
      </c>
      <c r="BY107" s="8"/>
      <c r="BZ107" s="24"/>
      <c r="CA107" s="7" t="str">
        <f>Kategorie!B107</f>
        <v xml:space="preserve">program do zarządzania gabinetem </v>
      </c>
      <c r="CB107" s="82">
        <v>0</v>
      </c>
      <c r="CC107" s="8">
        <v>0</v>
      </c>
      <c r="CD107" s="8">
        <f t="shared" si="315"/>
        <v>0</v>
      </c>
      <c r="CE107" s="80" t="str">
        <f t="shared" si="316"/>
        <v/>
      </c>
      <c r="CF107" s="8"/>
    </row>
    <row r="108" spans="2:84" s="71" customFormat="1" outlineLevel="1">
      <c r="B108" s="7" t="str">
        <f>Kategorie!B108</f>
        <v>inne</v>
      </c>
      <c r="C108" s="79">
        <v>0</v>
      </c>
      <c r="D108" s="8">
        <v>0</v>
      </c>
      <c r="E108" s="8">
        <f t="shared" si="293"/>
        <v>0</v>
      </c>
      <c r="F108" s="80" t="str">
        <f t="shared" si="294"/>
        <v/>
      </c>
      <c r="G108" s="8"/>
      <c r="I108" s="122" t="str">
        <f>Kategorie!B108</f>
        <v>inne</v>
      </c>
      <c r="J108" s="79">
        <v>0</v>
      </c>
      <c r="K108" s="8">
        <v>0</v>
      </c>
      <c r="L108" s="8">
        <f t="shared" si="295"/>
        <v>0</v>
      </c>
      <c r="M108" s="80" t="str">
        <f t="shared" si="296"/>
        <v/>
      </c>
      <c r="N108" s="8"/>
      <c r="P108" s="81" t="str">
        <f>Kategorie!B108</f>
        <v>inne</v>
      </c>
      <c r="Q108" s="79">
        <v>0</v>
      </c>
      <c r="R108" s="8">
        <v>0</v>
      </c>
      <c r="S108" s="8">
        <f t="shared" si="297"/>
        <v>0</v>
      </c>
      <c r="T108" s="80" t="str">
        <f t="shared" si="298"/>
        <v/>
      </c>
      <c r="U108" s="8"/>
      <c r="V108" s="24"/>
      <c r="W108" s="7" t="str">
        <f>Kategorie!B108</f>
        <v>inne</v>
      </c>
      <c r="X108" s="79">
        <v>0</v>
      </c>
      <c r="Y108" s="8">
        <v>0</v>
      </c>
      <c r="Z108" s="8">
        <f t="shared" si="299"/>
        <v>0</v>
      </c>
      <c r="AA108" s="80" t="str">
        <f t="shared" si="300"/>
        <v/>
      </c>
      <c r="AB108" s="8"/>
      <c r="AC108" s="24"/>
      <c r="AD108" s="81" t="str">
        <f>Kategorie!B108</f>
        <v>inne</v>
      </c>
      <c r="AE108" s="82">
        <v>0</v>
      </c>
      <c r="AF108" s="8">
        <v>0</v>
      </c>
      <c r="AG108" s="8">
        <f t="shared" si="301"/>
        <v>0</v>
      </c>
      <c r="AH108" s="80" t="str">
        <f t="shared" si="302"/>
        <v/>
      </c>
      <c r="AI108" s="8"/>
      <c r="AK108" s="81" t="str">
        <f>Kategorie!B108</f>
        <v>inne</v>
      </c>
      <c r="AL108" s="82">
        <v>0</v>
      </c>
      <c r="AM108" s="8">
        <v>0</v>
      </c>
      <c r="AN108" s="8">
        <f t="shared" si="303"/>
        <v>0</v>
      </c>
      <c r="AO108" s="80" t="str">
        <f t="shared" si="304"/>
        <v/>
      </c>
      <c r="AP108" s="8"/>
      <c r="AQ108" s="24"/>
      <c r="AR108" s="7" t="str">
        <f>Kategorie!B108</f>
        <v>inne</v>
      </c>
      <c r="AS108" s="82">
        <v>0</v>
      </c>
      <c r="AT108" s="8">
        <v>0</v>
      </c>
      <c r="AU108" s="8">
        <f t="shared" si="305"/>
        <v>0</v>
      </c>
      <c r="AV108" s="80" t="str">
        <f t="shared" si="306"/>
        <v/>
      </c>
      <c r="AW108" s="8"/>
      <c r="AY108" s="81" t="str">
        <f>Kategorie!B108</f>
        <v>inne</v>
      </c>
      <c r="AZ108" s="82">
        <v>0</v>
      </c>
      <c r="BA108" s="8">
        <v>0</v>
      </c>
      <c r="BB108" s="8">
        <f t="shared" si="307"/>
        <v>0</v>
      </c>
      <c r="BC108" s="80" t="str">
        <f t="shared" si="308"/>
        <v/>
      </c>
      <c r="BD108" s="8"/>
      <c r="BF108" s="81" t="str">
        <f>Kategorie!B108</f>
        <v>inne</v>
      </c>
      <c r="BG108" s="82">
        <v>0</v>
      </c>
      <c r="BH108" s="8">
        <v>0</v>
      </c>
      <c r="BI108" s="8">
        <f t="shared" si="309"/>
        <v>0</v>
      </c>
      <c r="BJ108" s="80" t="str">
        <f t="shared" si="310"/>
        <v/>
      </c>
      <c r="BK108" s="8"/>
      <c r="BL108" s="24"/>
      <c r="BM108" s="7" t="str">
        <f>Kategorie!B108</f>
        <v>inne</v>
      </c>
      <c r="BN108" s="82">
        <v>0</v>
      </c>
      <c r="BO108" s="8">
        <v>0</v>
      </c>
      <c r="BP108" s="8">
        <f t="shared" si="311"/>
        <v>0</v>
      </c>
      <c r="BQ108" s="80" t="str">
        <f t="shared" si="312"/>
        <v/>
      </c>
      <c r="BR108" s="8"/>
      <c r="BT108" s="81" t="str">
        <f>Kategorie!B108</f>
        <v>inne</v>
      </c>
      <c r="BU108" s="82">
        <v>0</v>
      </c>
      <c r="BV108" s="8">
        <v>0</v>
      </c>
      <c r="BW108" s="8">
        <f t="shared" si="313"/>
        <v>0</v>
      </c>
      <c r="BX108" s="80" t="str">
        <f t="shared" si="314"/>
        <v/>
      </c>
      <c r="BY108" s="8"/>
      <c r="BZ108" s="24"/>
      <c r="CA108" s="7" t="str">
        <f>Kategorie!B108</f>
        <v>inne</v>
      </c>
      <c r="CB108" s="82">
        <v>0</v>
      </c>
      <c r="CC108" s="8">
        <v>0</v>
      </c>
      <c r="CD108" s="8">
        <f t="shared" si="315"/>
        <v>0</v>
      </c>
      <c r="CE108" s="80" t="str">
        <f t="shared" si="316"/>
        <v/>
      </c>
      <c r="CF108" s="8"/>
    </row>
    <row r="109" spans="2:84" s="71" customFormat="1" outlineLevel="1">
      <c r="B109" s="7" t="str">
        <f>Kategorie!B109</f>
        <v>.</v>
      </c>
      <c r="C109" s="79">
        <v>0</v>
      </c>
      <c r="D109" s="8">
        <v>0</v>
      </c>
      <c r="E109" s="8">
        <f t="shared" si="293"/>
        <v>0</v>
      </c>
      <c r="F109" s="80" t="str">
        <f t="shared" si="294"/>
        <v/>
      </c>
      <c r="G109" s="8"/>
      <c r="I109" s="124" t="str">
        <f>Kategorie!B109</f>
        <v>.</v>
      </c>
      <c r="J109" s="79">
        <v>0</v>
      </c>
      <c r="K109" s="8">
        <v>0</v>
      </c>
      <c r="L109" s="8">
        <f t="shared" si="295"/>
        <v>0</v>
      </c>
      <c r="M109" s="80" t="str">
        <f t="shared" si="296"/>
        <v/>
      </c>
      <c r="N109" s="8"/>
      <c r="P109" s="81" t="str">
        <f>Kategorie!B109</f>
        <v>.</v>
      </c>
      <c r="Q109" s="79">
        <v>0</v>
      </c>
      <c r="R109" s="8">
        <v>0</v>
      </c>
      <c r="S109" s="8">
        <f t="shared" si="297"/>
        <v>0</v>
      </c>
      <c r="T109" s="80" t="str">
        <f t="shared" si="298"/>
        <v/>
      </c>
      <c r="U109" s="8"/>
      <c r="V109" s="24"/>
      <c r="W109" s="7" t="str">
        <f>Kategorie!B109</f>
        <v>.</v>
      </c>
      <c r="X109" s="79">
        <v>0</v>
      </c>
      <c r="Y109" s="8">
        <v>0</v>
      </c>
      <c r="Z109" s="8">
        <f t="shared" si="299"/>
        <v>0</v>
      </c>
      <c r="AA109" s="80" t="str">
        <f t="shared" si="300"/>
        <v/>
      </c>
      <c r="AB109" s="8"/>
      <c r="AC109" s="24"/>
      <c r="AD109" s="81" t="str">
        <f>Kategorie!B109</f>
        <v>.</v>
      </c>
      <c r="AE109" s="82">
        <v>0</v>
      </c>
      <c r="AF109" s="8">
        <v>0</v>
      </c>
      <c r="AG109" s="8">
        <f t="shared" si="301"/>
        <v>0</v>
      </c>
      <c r="AH109" s="80" t="str">
        <f t="shared" si="302"/>
        <v/>
      </c>
      <c r="AI109" s="8"/>
      <c r="AK109" s="81" t="str">
        <f>Kategorie!B109</f>
        <v>.</v>
      </c>
      <c r="AL109" s="82">
        <v>0</v>
      </c>
      <c r="AM109" s="8">
        <v>0</v>
      </c>
      <c r="AN109" s="8">
        <f t="shared" si="303"/>
        <v>0</v>
      </c>
      <c r="AO109" s="80" t="str">
        <f t="shared" si="304"/>
        <v/>
      </c>
      <c r="AP109" s="8"/>
      <c r="AQ109" s="24"/>
      <c r="AR109" s="7" t="str">
        <f>Kategorie!B109</f>
        <v>.</v>
      </c>
      <c r="AS109" s="82">
        <v>0</v>
      </c>
      <c r="AT109" s="8">
        <v>0</v>
      </c>
      <c r="AU109" s="8">
        <f t="shared" si="305"/>
        <v>0</v>
      </c>
      <c r="AV109" s="80" t="str">
        <f t="shared" si="306"/>
        <v/>
      </c>
      <c r="AW109" s="8"/>
      <c r="AY109" s="81" t="str">
        <f>Kategorie!B109</f>
        <v>.</v>
      </c>
      <c r="AZ109" s="82">
        <v>0</v>
      </c>
      <c r="BA109" s="8">
        <v>0</v>
      </c>
      <c r="BB109" s="8">
        <f t="shared" si="307"/>
        <v>0</v>
      </c>
      <c r="BC109" s="80" t="str">
        <f t="shared" si="308"/>
        <v/>
      </c>
      <c r="BD109" s="8"/>
      <c r="BF109" s="81" t="str">
        <f>Kategorie!B109</f>
        <v>.</v>
      </c>
      <c r="BG109" s="82">
        <v>0</v>
      </c>
      <c r="BH109" s="8">
        <v>0</v>
      </c>
      <c r="BI109" s="8">
        <f t="shared" si="309"/>
        <v>0</v>
      </c>
      <c r="BJ109" s="80" t="str">
        <f t="shared" si="310"/>
        <v/>
      </c>
      <c r="BK109" s="8"/>
      <c r="BL109" s="24"/>
      <c r="BM109" s="7" t="str">
        <f>Kategorie!B109</f>
        <v>.</v>
      </c>
      <c r="BN109" s="82">
        <v>0</v>
      </c>
      <c r="BO109" s="8">
        <v>0</v>
      </c>
      <c r="BP109" s="8">
        <f t="shared" si="311"/>
        <v>0</v>
      </c>
      <c r="BQ109" s="80" t="str">
        <f t="shared" si="312"/>
        <v/>
      </c>
      <c r="BR109" s="8"/>
      <c r="BT109" s="81" t="str">
        <f>Kategorie!B109</f>
        <v>.</v>
      </c>
      <c r="BU109" s="82">
        <v>0</v>
      </c>
      <c r="BV109" s="8">
        <v>0</v>
      </c>
      <c r="BW109" s="8">
        <f t="shared" si="313"/>
        <v>0</v>
      </c>
      <c r="BX109" s="80" t="str">
        <f t="shared" si="314"/>
        <v/>
      </c>
      <c r="BY109" s="8"/>
      <c r="BZ109" s="24"/>
      <c r="CA109" s="7" t="str">
        <f>Kategorie!B109</f>
        <v>.</v>
      </c>
      <c r="CB109" s="82">
        <v>0</v>
      </c>
      <c r="CC109" s="8">
        <v>0</v>
      </c>
      <c r="CD109" s="8">
        <f t="shared" si="315"/>
        <v>0</v>
      </c>
      <c r="CE109" s="80" t="str">
        <f t="shared" si="316"/>
        <v/>
      </c>
      <c r="CF109" s="8"/>
    </row>
    <row r="110" spans="2:84" s="71" customFormat="1" outlineLevel="1">
      <c r="B110" s="7" t="str">
        <f>Kategorie!B110</f>
        <v>.</v>
      </c>
      <c r="C110" s="79">
        <v>0</v>
      </c>
      <c r="D110" s="8">
        <v>0</v>
      </c>
      <c r="E110" s="8">
        <f t="shared" si="293"/>
        <v>0</v>
      </c>
      <c r="F110" s="80" t="str">
        <f t="shared" si="294"/>
        <v/>
      </c>
      <c r="G110" s="8"/>
      <c r="I110" s="124" t="str">
        <f>Kategorie!B110</f>
        <v>.</v>
      </c>
      <c r="J110" s="79">
        <v>0</v>
      </c>
      <c r="K110" s="8">
        <v>0</v>
      </c>
      <c r="L110" s="8">
        <f t="shared" si="295"/>
        <v>0</v>
      </c>
      <c r="M110" s="80" t="str">
        <f t="shared" si="296"/>
        <v/>
      </c>
      <c r="N110" s="8"/>
      <c r="P110" s="81" t="str">
        <f>Kategorie!B110</f>
        <v>.</v>
      </c>
      <c r="Q110" s="79">
        <v>0</v>
      </c>
      <c r="R110" s="8">
        <v>0</v>
      </c>
      <c r="S110" s="8">
        <f t="shared" si="297"/>
        <v>0</v>
      </c>
      <c r="T110" s="80" t="str">
        <f t="shared" si="298"/>
        <v/>
      </c>
      <c r="U110" s="8"/>
      <c r="V110" s="24"/>
      <c r="W110" s="7" t="str">
        <f>Kategorie!B110</f>
        <v>.</v>
      </c>
      <c r="X110" s="79">
        <v>0</v>
      </c>
      <c r="Y110" s="8">
        <v>0</v>
      </c>
      <c r="Z110" s="8">
        <f t="shared" si="299"/>
        <v>0</v>
      </c>
      <c r="AA110" s="80" t="str">
        <f t="shared" si="300"/>
        <v/>
      </c>
      <c r="AB110" s="8"/>
      <c r="AC110" s="24"/>
      <c r="AD110" s="81" t="str">
        <f>Kategorie!B110</f>
        <v>.</v>
      </c>
      <c r="AE110" s="82">
        <v>0</v>
      </c>
      <c r="AF110" s="8">
        <v>0</v>
      </c>
      <c r="AG110" s="8">
        <f t="shared" si="301"/>
        <v>0</v>
      </c>
      <c r="AH110" s="80" t="str">
        <f t="shared" si="302"/>
        <v/>
      </c>
      <c r="AI110" s="8"/>
      <c r="AK110" s="81" t="str">
        <f>Kategorie!B110</f>
        <v>.</v>
      </c>
      <c r="AL110" s="82">
        <v>0</v>
      </c>
      <c r="AM110" s="8">
        <v>0</v>
      </c>
      <c r="AN110" s="8">
        <f t="shared" si="303"/>
        <v>0</v>
      </c>
      <c r="AO110" s="80" t="str">
        <f t="shared" si="304"/>
        <v/>
      </c>
      <c r="AP110" s="8"/>
      <c r="AQ110" s="24"/>
      <c r="AR110" s="7" t="str">
        <f>Kategorie!B110</f>
        <v>.</v>
      </c>
      <c r="AS110" s="82">
        <v>0</v>
      </c>
      <c r="AT110" s="8">
        <v>0</v>
      </c>
      <c r="AU110" s="8">
        <f t="shared" si="305"/>
        <v>0</v>
      </c>
      <c r="AV110" s="80" t="str">
        <f t="shared" si="306"/>
        <v/>
      </c>
      <c r="AW110" s="8"/>
      <c r="AY110" s="81" t="str">
        <f>Kategorie!B110</f>
        <v>.</v>
      </c>
      <c r="AZ110" s="82">
        <v>0</v>
      </c>
      <c r="BA110" s="8">
        <v>0</v>
      </c>
      <c r="BB110" s="8">
        <f t="shared" si="307"/>
        <v>0</v>
      </c>
      <c r="BC110" s="80" t="str">
        <f t="shared" si="308"/>
        <v/>
      </c>
      <c r="BD110" s="8"/>
      <c r="BF110" s="81" t="str">
        <f>Kategorie!B110</f>
        <v>.</v>
      </c>
      <c r="BG110" s="82">
        <v>0</v>
      </c>
      <c r="BH110" s="8">
        <v>0</v>
      </c>
      <c r="BI110" s="8">
        <f t="shared" si="309"/>
        <v>0</v>
      </c>
      <c r="BJ110" s="80" t="str">
        <f t="shared" si="310"/>
        <v/>
      </c>
      <c r="BK110" s="8"/>
      <c r="BL110" s="24"/>
      <c r="BM110" s="7" t="str">
        <f>Kategorie!B110</f>
        <v>.</v>
      </c>
      <c r="BN110" s="82">
        <v>0</v>
      </c>
      <c r="BO110" s="8">
        <v>0</v>
      </c>
      <c r="BP110" s="8">
        <f t="shared" si="311"/>
        <v>0</v>
      </c>
      <c r="BQ110" s="80" t="str">
        <f t="shared" si="312"/>
        <v/>
      </c>
      <c r="BR110" s="8"/>
      <c r="BT110" s="81" t="str">
        <f>Kategorie!B110</f>
        <v>.</v>
      </c>
      <c r="BU110" s="82">
        <v>0</v>
      </c>
      <c r="BV110" s="8">
        <v>0</v>
      </c>
      <c r="BW110" s="8">
        <f t="shared" si="313"/>
        <v>0</v>
      </c>
      <c r="BX110" s="80" t="str">
        <f t="shared" si="314"/>
        <v/>
      </c>
      <c r="BY110" s="8"/>
      <c r="BZ110" s="24"/>
      <c r="CA110" s="7" t="str">
        <f>Kategorie!B110</f>
        <v>.</v>
      </c>
      <c r="CB110" s="82">
        <v>0</v>
      </c>
      <c r="CC110" s="8">
        <v>0</v>
      </c>
      <c r="CD110" s="8">
        <f t="shared" si="315"/>
        <v>0</v>
      </c>
      <c r="CE110" s="80" t="str">
        <f t="shared" si="316"/>
        <v/>
      </c>
      <c r="CF110" s="8"/>
    </row>
    <row r="111" spans="2:84" s="71" customFormat="1" outlineLevel="1">
      <c r="B111" s="7" t="str">
        <f>Kategorie!B111</f>
        <v>.</v>
      </c>
      <c r="C111" s="79">
        <v>0</v>
      </c>
      <c r="D111" s="8">
        <v>0</v>
      </c>
      <c r="E111" s="8">
        <f t="shared" ref="E111:E112" si="317">C111-D111</f>
        <v>0</v>
      </c>
      <c r="F111" s="83" t="str">
        <f t="shared" ref="F111:F112" si="318">IFERROR(D111/C111,"")</f>
        <v/>
      </c>
      <c r="G111" s="17"/>
      <c r="I111" s="124" t="str">
        <f>Kategorie!B111</f>
        <v>.</v>
      </c>
      <c r="J111" s="79">
        <v>0</v>
      </c>
      <c r="K111" s="8">
        <v>0</v>
      </c>
      <c r="L111" s="8">
        <f t="shared" si="295"/>
        <v>0</v>
      </c>
      <c r="M111" s="83" t="str">
        <f t="shared" si="296"/>
        <v/>
      </c>
      <c r="N111" s="17"/>
      <c r="P111" s="81" t="str">
        <f>Kategorie!B111</f>
        <v>.</v>
      </c>
      <c r="Q111" s="79">
        <v>0</v>
      </c>
      <c r="R111" s="8">
        <v>0</v>
      </c>
      <c r="S111" s="8">
        <f t="shared" si="297"/>
        <v>0</v>
      </c>
      <c r="T111" s="83" t="str">
        <f t="shared" si="298"/>
        <v/>
      </c>
      <c r="U111" s="17"/>
      <c r="V111" s="25"/>
      <c r="W111" s="7" t="str">
        <f>Kategorie!B111</f>
        <v>.</v>
      </c>
      <c r="X111" s="79">
        <v>0</v>
      </c>
      <c r="Y111" s="8">
        <v>0</v>
      </c>
      <c r="Z111" s="8">
        <f t="shared" si="299"/>
        <v>0</v>
      </c>
      <c r="AA111" s="83" t="str">
        <f t="shared" si="300"/>
        <v/>
      </c>
      <c r="AB111" s="17"/>
      <c r="AC111" s="25"/>
      <c r="AD111" s="81" t="str">
        <f>Kategorie!B111</f>
        <v>.</v>
      </c>
      <c r="AE111" s="82">
        <v>0</v>
      </c>
      <c r="AF111" s="8">
        <v>0</v>
      </c>
      <c r="AG111" s="8">
        <f t="shared" si="301"/>
        <v>0</v>
      </c>
      <c r="AH111" s="83" t="str">
        <f t="shared" si="302"/>
        <v/>
      </c>
      <c r="AI111" s="17"/>
      <c r="AK111" s="81" t="str">
        <f>Kategorie!B111</f>
        <v>.</v>
      </c>
      <c r="AL111" s="82">
        <v>0</v>
      </c>
      <c r="AM111" s="8">
        <v>0</v>
      </c>
      <c r="AN111" s="8">
        <f t="shared" si="303"/>
        <v>0</v>
      </c>
      <c r="AO111" s="83" t="str">
        <f t="shared" si="304"/>
        <v/>
      </c>
      <c r="AP111" s="17"/>
      <c r="AQ111" s="25"/>
      <c r="AR111" s="7" t="str">
        <f>Kategorie!B111</f>
        <v>.</v>
      </c>
      <c r="AS111" s="82">
        <v>0</v>
      </c>
      <c r="AT111" s="8">
        <v>0</v>
      </c>
      <c r="AU111" s="8">
        <f t="shared" si="305"/>
        <v>0</v>
      </c>
      <c r="AV111" s="83" t="str">
        <f t="shared" si="306"/>
        <v/>
      </c>
      <c r="AW111" s="17"/>
      <c r="AY111" s="81" t="str">
        <f>Kategorie!B111</f>
        <v>.</v>
      </c>
      <c r="AZ111" s="82">
        <v>0</v>
      </c>
      <c r="BA111" s="8">
        <v>0</v>
      </c>
      <c r="BB111" s="8">
        <f t="shared" si="307"/>
        <v>0</v>
      </c>
      <c r="BC111" s="83" t="str">
        <f t="shared" si="308"/>
        <v/>
      </c>
      <c r="BD111" s="17"/>
      <c r="BF111" s="81" t="str">
        <f>Kategorie!B111</f>
        <v>.</v>
      </c>
      <c r="BG111" s="82">
        <v>0</v>
      </c>
      <c r="BH111" s="8">
        <v>0</v>
      </c>
      <c r="BI111" s="8">
        <f t="shared" si="309"/>
        <v>0</v>
      </c>
      <c r="BJ111" s="83" t="str">
        <f t="shared" si="310"/>
        <v/>
      </c>
      <c r="BK111" s="17"/>
      <c r="BL111" s="25"/>
      <c r="BM111" s="7" t="str">
        <f>Kategorie!B111</f>
        <v>.</v>
      </c>
      <c r="BN111" s="82">
        <v>0</v>
      </c>
      <c r="BO111" s="8">
        <v>0</v>
      </c>
      <c r="BP111" s="8">
        <f t="shared" si="311"/>
        <v>0</v>
      </c>
      <c r="BQ111" s="83" t="str">
        <f t="shared" si="312"/>
        <v/>
      </c>
      <c r="BR111" s="17"/>
      <c r="BT111" s="81" t="str">
        <f>Kategorie!B111</f>
        <v>.</v>
      </c>
      <c r="BU111" s="82">
        <v>0</v>
      </c>
      <c r="BV111" s="8">
        <v>0</v>
      </c>
      <c r="BW111" s="8">
        <f t="shared" si="313"/>
        <v>0</v>
      </c>
      <c r="BX111" s="83" t="str">
        <f t="shared" si="314"/>
        <v/>
      </c>
      <c r="BY111" s="17"/>
      <c r="BZ111" s="25"/>
      <c r="CA111" s="7" t="str">
        <f>Kategorie!B111</f>
        <v>.</v>
      </c>
      <c r="CB111" s="82">
        <v>0</v>
      </c>
      <c r="CC111" s="8">
        <v>0</v>
      </c>
      <c r="CD111" s="8">
        <f t="shared" si="315"/>
        <v>0</v>
      </c>
      <c r="CE111" s="83" t="str">
        <f t="shared" si="316"/>
        <v/>
      </c>
      <c r="CF111" s="17"/>
    </row>
    <row r="112" spans="2:84" s="71" customFormat="1" outlineLevel="1">
      <c r="B112" s="7" t="str">
        <f>Kategorie!B112</f>
        <v>.</v>
      </c>
      <c r="C112" s="79">
        <v>0</v>
      </c>
      <c r="D112" s="8">
        <v>0</v>
      </c>
      <c r="E112" s="8">
        <f t="shared" si="317"/>
        <v>0</v>
      </c>
      <c r="F112" s="83" t="str">
        <f t="shared" si="318"/>
        <v/>
      </c>
      <c r="G112" s="17"/>
      <c r="I112" s="124" t="str">
        <f>Kategorie!B112</f>
        <v>.</v>
      </c>
      <c r="J112" s="79">
        <v>0</v>
      </c>
      <c r="K112" s="8">
        <v>0</v>
      </c>
      <c r="L112" s="8">
        <f t="shared" si="295"/>
        <v>0</v>
      </c>
      <c r="M112" s="83" t="str">
        <f t="shared" si="296"/>
        <v/>
      </c>
      <c r="N112" s="17"/>
      <c r="P112" s="81" t="str">
        <f>Kategorie!B112</f>
        <v>.</v>
      </c>
      <c r="Q112" s="79">
        <v>0</v>
      </c>
      <c r="R112" s="8">
        <v>0</v>
      </c>
      <c r="S112" s="8">
        <f t="shared" si="297"/>
        <v>0</v>
      </c>
      <c r="T112" s="83" t="str">
        <f t="shared" si="298"/>
        <v/>
      </c>
      <c r="U112" s="17"/>
      <c r="V112" s="25"/>
      <c r="W112" s="7" t="str">
        <f>Kategorie!B112</f>
        <v>.</v>
      </c>
      <c r="X112" s="79">
        <v>0</v>
      </c>
      <c r="Y112" s="8">
        <v>0</v>
      </c>
      <c r="Z112" s="8">
        <f t="shared" si="299"/>
        <v>0</v>
      </c>
      <c r="AA112" s="83" t="str">
        <f t="shared" si="300"/>
        <v/>
      </c>
      <c r="AB112" s="17"/>
      <c r="AC112" s="25"/>
      <c r="AD112" s="81" t="str">
        <f>Kategorie!B112</f>
        <v>.</v>
      </c>
      <c r="AE112" s="82">
        <v>0</v>
      </c>
      <c r="AF112" s="8">
        <v>0</v>
      </c>
      <c r="AG112" s="8">
        <f t="shared" si="301"/>
        <v>0</v>
      </c>
      <c r="AH112" s="83" t="str">
        <f t="shared" si="302"/>
        <v/>
      </c>
      <c r="AI112" s="17"/>
      <c r="AK112" s="81" t="str">
        <f>Kategorie!B112</f>
        <v>.</v>
      </c>
      <c r="AL112" s="82">
        <v>0</v>
      </c>
      <c r="AM112" s="8">
        <v>0</v>
      </c>
      <c r="AN112" s="8">
        <f t="shared" si="303"/>
        <v>0</v>
      </c>
      <c r="AO112" s="83" t="str">
        <f t="shared" si="304"/>
        <v/>
      </c>
      <c r="AP112" s="17"/>
      <c r="AQ112" s="25"/>
      <c r="AR112" s="7" t="str">
        <f>Kategorie!B112</f>
        <v>.</v>
      </c>
      <c r="AS112" s="82">
        <v>0</v>
      </c>
      <c r="AT112" s="8">
        <v>0</v>
      </c>
      <c r="AU112" s="8">
        <f t="shared" si="305"/>
        <v>0</v>
      </c>
      <c r="AV112" s="83" t="str">
        <f t="shared" si="306"/>
        <v/>
      </c>
      <c r="AW112" s="17"/>
      <c r="AY112" s="81" t="str">
        <f>Kategorie!B112</f>
        <v>.</v>
      </c>
      <c r="AZ112" s="82">
        <v>0</v>
      </c>
      <c r="BA112" s="8">
        <v>0</v>
      </c>
      <c r="BB112" s="8">
        <f t="shared" si="307"/>
        <v>0</v>
      </c>
      <c r="BC112" s="83" t="str">
        <f t="shared" si="308"/>
        <v/>
      </c>
      <c r="BD112" s="17"/>
      <c r="BF112" s="81" t="str">
        <f>Kategorie!B112</f>
        <v>.</v>
      </c>
      <c r="BG112" s="82">
        <v>0</v>
      </c>
      <c r="BH112" s="8">
        <v>0</v>
      </c>
      <c r="BI112" s="8">
        <f t="shared" si="309"/>
        <v>0</v>
      </c>
      <c r="BJ112" s="83" t="str">
        <f t="shared" si="310"/>
        <v/>
      </c>
      <c r="BK112" s="17"/>
      <c r="BL112" s="25"/>
      <c r="BM112" s="7" t="str">
        <f>Kategorie!B112</f>
        <v>.</v>
      </c>
      <c r="BN112" s="82">
        <v>0</v>
      </c>
      <c r="BO112" s="8">
        <v>0</v>
      </c>
      <c r="BP112" s="8">
        <f t="shared" si="311"/>
        <v>0</v>
      </c>
      <c r="BQ112" s="83" t="str">
        <f t="shared" si="312"/>
        <v/>
      </c>
      <c r="BR112" s="17"/>
      <c r="BT112" s="81" t="str">
        <f>Kategorie!B112</f>
        <v>.</v>
      </c>
      <c r="BU112" s="82">
        <v>0</v>
      </c>
      <c r="BV112" s="8">
        <v>0</v>
      </c>
      <c r="BW112" s="8">
        <f t="shared" si="313"/>
        <v>0</v>
      </c>
      <c r="BX112" s="83" t="str">
        <f t="shared" si="314"/>
        <v/>
      </c>
      <c r="BY112" s="17"/>
      <c r="BZ112" s="25"/>
      <c r="CA112" s="7" t="str">
        <f>Kategorie!B112</f>
        <v>.</v>
      </c>
      <c r="CB112" s="82">
        <v>0</v>
      </c>
      <c r="CC112" s="8">
        <v>0</v>
      </c>
      <c r="CD112" s="8">
        <f t="shared" si="315"/>
        <v>0</v>
      </c>
      <c r="CE112" s="83" t="str">
        <f t="shared" si="316"/>
        <v/>
      </c>
      <c r="CF112" s="17"/>
    </row>
    <row r="113" spans="2:84" s="71" customFormat="1" outlineLevel="1">
      <c r="B113" s="18" t="s">
        <v>2</v>
      </c>
      <c r="C113" s="14"/>
      <c r="D113" s="14"/>
      <c r="E113" s="14"/>
      <c r="F113" s="14"/>
      <c r="G113" s="14"/>
      <c r="I113" s="121" t="s">
        <v>2</v>
      </c>
      <c r="J113" s="14"/>
      <c r="K113" s="14"/>
      <c r="L113" s="14"/>
      <c r="M113" s="14"/>
      <c r="N113" s="14"/>
      <c r="P113" s="14"/>
      <c r="Q113" s="14"/>
      <c r="R113" s="14"/>
      <c r="S113" s="14"/>
      <c r="T113" s="14"/>
      <c r="U113" s="14"/>
      <c r="W113" s="14"/>
      <c r="X113" s="14"/>
      <c r="Y113" s="14"/>
      <c r="Z113" s="14"/>
      <c r="AA113" s="14"/>
      <c r="AB113" s="14"/>
      <c r="AD113" s="14"/>
      <c r="AE113" s="14"/>
      <c r="AF113" s="14"/>
      <c r="AG113" s="14"/>
      <c r="AH113" s="14"/>
      <c r="AI113" s="14"/>
      <c r="AK113" s="14"/>
      <c r="AL113" s="14"/>
      <c r="AM113" s="14"/>
      <c r="AN113" s="14"/>
      <c r="AO113" s="14"/>
      <c r="AP113" s="14"/>
      <c r="AR113" s="14"/>
      <c r="AS113" s="14"/>
      <c r="AT113" s="14"/>
      <c r="AU113" s="14"/>
      <c r="AV113" s="14"/>
      <c r="AW113" s="14"/>
      <c r="AY113" s="14"/>
      <c r="AZ113" s="14"/>
      <c r="BA113" s="14"/>
      <c r="BB113" s="14"/>
      <c r="BC113" s="14"/>
      <c r="BD113" s="14"/>
      <c r="BF113" s="14"/>
      <c r="BG113" s="14"/>
      <c r="BH113" s="14"/>
      <c r="BI113" s="14"/>
      <c r="BJ113" s="14"/>
      <c r="BK113" s="14"/>
      <c r="BM113" s="14"/>
      <c r="BN113" s="14"/>
      <c r="BO113" s="14"/>
      <c r="BP113" s="14"/>
      <c r="BQ113" s="14"/>
      <c r="BR113" s="14"/>
      <c r="BT113" s="14"/>
      <c r="BU113" s="14"/>
      <c r="BV113" s="14"/>
      <c r="BW113" s="14"/>
      <c r="BX113" s="14"/>
      <c r="BY113" s="14"/>
      <c r="CA113" s="14"/>
      <c r="CB113" s="14"/>
      <c r="CC113" s="14"/>
      <c r="CD113" s="14"/>
      <c r="CE113" s="14"/>
      <c r="CF113" s="14"/>
    </row>
    <row r="114" spans="2:84" s="71" customFormat="1">
      <c r="B114" s="87" t="str">
        <f>Kategorie!B114</f>
        <v>Marketing gabinetu</v>
      </c>
      <c r="C114" s="32">
        <f t="shared" ref="C114:D114" si="319">SUM(C115:C124)</f>
        <v>0</v>
      </c>
      <c r="D114" s="77">
        <f t="shared" si="319"/>
        <v>0</v>
      </c>
      <c r="E114" s="88">
        <f>C114-D114</f>
        <v>0</v>
      </c>
      <c r="F114" s="78" t="str">
        <f>IFERROR(D114/C114,"")</f>
        <v/>
      </c>
      <c r="G114" s="88"/>
      <c r="I114" s="123" t="str">
        <f>Kategorie!B114</f>
        <v>Marketing gabinetu</v>
      </c>
      <c r="J114" s="32">
        <f t="shared" ref="J114:K114" si="320">SUM(J115:J124)</f>
        <v>0</v>
      </c>
      <c r="K114" s="77">
        <f t="shared" si="320"/>
        <v>0</v>
      </c>
      <c r="L114" s="88">
        <f>J114-K114</f>
        <v>0</v>
      </c>
      <c r="M114" s="78" t="str">
        <f>IFERROR(K114/J114,"")</f>
        <v/>
      </c>
      <c r="N114" s="88"/>
      <c r="P114" s="43" t="str">
        <f>Kategorie!B114</f>
        <v>Marketing gabinetu</v>
      </c>
      <c r="Q114" s="32">
        <f t="shared" ref="Q114:R114" si="321">SUM(Q115:Q124)</f>
        <v>0</v>
      </c>
      <c r="R114" s="77">
        <f t="shared" si="321"/>
        <v>0</v>
      </c>
      <c r="S114" s="88">
        <f>Q114-R114</f>
        <v>0</v>
      </c>
      <c r="T114" s="78" t="str">
        <f>IFERROR(R114/Q114,"")</f>
        <v/>
      </c>
      <c r="U114" s="88"/>
      <c r="V114" s="89"/>
      <c r="W114" s="43" t="str">
        <f>Kategorie!B114</f>
        <v>Marketing gabinetu</v>
      </c>
      <c r="X114" s="32">
        <f t="shared" ref="X114:Y114" si="322">SUM(X115:X124)</f>
        <v>0</v>
      </c>
      <c r="Y114" s="77">
        <f t="shared" si="322"/>
        <v>0</v>
      </c>
      <c r="Z114" s="88">
        <f>X114-Y114</f>
        <v>0</v>
      </c>
      <c r="AA114" s="78" t="str">
        <f>IFERROR(Y114/X114,"")</f>
        <v/>
      </c>
      <c r="AB114" s="88"/>
      <c r="AC114" s="89"/>
      <c r="AD114" s="43" t="str">
        <f>Kategorie!B114</f>
        <v>Marketing gabinetu</v>
      </c>
      <c r="AE114" s="32">
        <f t="shared" ref="AE114:AF114" si="323">SUM(AE115:AE124)</f>
        <v>0</v>
      </c>
      <c r="AF114" s="77">
        <f t="shared" si="323"/>
        <v>0</v>
      </c>
      <c r="AG114" s="88">
        <f>AE114-AF114</f>
        <v>0</v>
      </c>
      <c r="AH114" s="78" t="str">
        <f>IFERROR(AF114/AE114,"")</f>
        <v/>
      </c>
      <c r="AI114" s="88"/>
      <c r="AK114" s="43" t="str">
        <f>Kategorie!B114</f>
        <v>Marketing gabinetu</v>
      </c>
      <c r="AL114" s="88">
        <f>SUM(Tabela143851649181[[#All],[Kolumna2]])</f>
        <v>0</v>
      </c>
      <c r="AM114" s="88">
        <f>SUM(Tabela143851649181[[#All],[Kolumna3]])</f>
        <v>0</v>
      </c>
      <c r="AN114" s="88">
        <f>AL114-AM114</f>
        <v>0</v>
      </c>
      <c r="AO114" s="78" t="str">
        <f>IFERROR(AM114/AL114,"")</f>
        <v/>
      </c>
      <c r="AP114" s="88"/>
      <c r="AQ114" s="89"/>
      <c r="AR114" s="43" t="str">
        <f>Kategorie!B114</f>
        <v>Marketing gabinetu</v>
      </c>
      <c r="AS114" s="32">
        <f t="shared" ref="AS114:AT114" si="324">SUM(AS115:AS124)</f>
        <v>0</v>
      </c>
      <c r="AT114" s="77">
        <f t="shared" si="324"/>
        <v>0</v>
      </c>
      <c r="AU114" s="88">
        <f>AS114-AT114</f>
        <v>0</v>
      </c>
      <c r="AV114" s="78" t="str">
        <f>IFERROR(AT114/AS114,"")</f>
        <v/>
      </c>
      <c r="AW114" s="88"/>
      <c r="AY114" s="43" t="str">
        <f>Kategorie!B114</f>
        <v>Marketing gabinetu</v>
      </c>
      <c r="AZ114" s="32">
        <f t="shared" ref="AZ114:BA114" si="325">SUM(AZ115:AZ124)</f>
        <v>0</v>
      </c>
      <c r="BA114" s="77">
        <f t="shared" si="325"/>
        <v>0</v>
      </c>
      <c r="BB114" s="88">
        <f>AZ114-BA114</f>
        <v>0</v>
      </c>
      <c r="BC114" s="78" t="str">
        <f>IFERROR(BA114/AZ114,"")</f>
        <v/>
      </c>
      <c r="BD114" s="88"/>
      <c r="BF114" s="43" t="str">
        <f>Kategorie!B114</f>
        <v>Marketing gabinetu</v>
      </c>
      <c r="BG114" s="32">
        <f t="shared" ref="BG114:BH114" si="326">SUM(BG115:BG124)</f>
        <v>0</v>
      </c>
      <c r="BH114" s="77">
        <f t="shared" si="326"/>
        <v>0</v>
      </c>
      <c r="BI114" s="88">
        <f>BG114-BH114</f>
        <v>0</v>
      </c>
      <c r="BJ114" s="78" t="str">
        <f>IFERROR(BH114/BG114,"")</f>
        <v/>
      </c>
      <c r="BK114" s="88"/>
      <c r="BL114" s="89"/>
      <c r="BM114" s="43" t="str">
        <f>Kategorie!B114</f>
        <v>Marketing gabinetu</v>
      </c>
      <c r="BN114" s="32">
        <f t="shared" ref="BN114:BO114" si="327">SUM(BN115:BN124)</f>
        <v>0</v>
      </c>
      <c r="BO114" s="77">
        <f t="shared" si="327"/>
        <v>0</v>
      </c>
      <c r="BP114" s="88">
        <f>BN114-BO114</f>
        <v>0</v>
      </c>
      <c r="BQ114" s="78" t="str">
        <f>IFERROR(BO114/BN114,"")</f>
        <v/>
      </c>
      <c r="BR114" s="88"/>
      <c r="BT114" s="43" t="str">
        <f>Kategorie!B114</f>
        <v>Marketing gabinetu</v>
      </c>
      <c r="BU114" s="32">
        <f t="shared" ref="BU114:BV114" si="328">SUM(BU115:BU124)</f>
        <v>0</v>
      </c>
      <c r="BV114" s="77">
        <f t="shared" si="328"/>
        <v>0</v>
      </c>
      <c r="BW114" s="88">
        <f>BU114-BV114</f>
        <v>0</v>
      </c>
      <c r="BX114" s="78" t="str">
        <f>IFERROR(BV114/BU114,"")</f>
        <v/>
      </c>
      <c r="BY114" s="88"/>
      <c r="BZ114" s="89"/>
      <c r="CA114" s="43" t="str">
        <f>Kategorie!B114</f>
        <v>Marketing gabinetu</v>
      </c>
      <c r="CB114" s="32">
        <f t="shared" ref="CB114:CC114" si="329">SUM(CB115:CB124)</f>
        <v>0</v>
      </c>
      <c r="CC114" s="77">
        <f t="shared" si="329"/>
        <v>0</v>
      </c>
      <c r="CD114" s="88">
        <f>CB114-CC114</f>
        <v>0</v>
      </c>
      <c r="CE114" s="78" t="str">
        <f>IFERROR(CC114/CB114,"")</f>
        <v/>
      </c>
      <c r="CF114" s="88"/>
    </row>
    <row r="115" spans="2:84" s="71" customFormat="1" outlineLevel="1">
      <c r="B115" s="7" t="str">
        <f>Kategorie!B115</f>
        <v>usługi grafika, fotografa, copywritera</v>
      </c>
      <c r="C115" s="79">
        <v>0</v>
      </c>
      <c r="D115" s="8">
        <v>0</v>
      </c>
      <c r="E115" s="8">
        <f t="shared" ref="E115:E122" si="330">C115-D115</f>
        <v>0</v>
      </c>
      <c r="F115" s="80" t="str">
        <f t="shared" ref="F115:F122" si="331">IFERROR(D115/C115,"")</f>
        <v/>
      </c>
      <c r="G115" s="8"/>
      <c r="I115" s="122" t="str">
        <f>Kategorie!B115</f>
        <v>usługi grafika, fotografa, copywritera</v>
      </c>
      <c r="J115" s="79">
        <v>0</v>
      </c>
      <c r="K115" s="8">
        <v>0</v>
      </c>
      <c r="L115" s="8">
        <f t="shared" ref="L115:L124" si="332">J115-K115</f>
        <v>0</v>
      </c>
      <c r="M115" s="80" t="str">
        <f t="shared" ref="M115:M124" si="333">IFERROR(K115/J115,"")</f>
        <v/>
      </c>
      <c r="N115" s="8"/>
      <c r="P115" s="81" t="str">
        <f>Kategorie!B115</f>
        <v>usługi grafika, fotografa, copywritera</v>
      </c>
      <c r="Q115" s="79">
        <v>0</v>
      </c>
      <c r="R115" s="8">
        <v>0</v>
      </c>
      <c r="S115" s="8">
        <f t="shared" ref="S115:S124" si="334">Q115-R115</f>
        <v>0</v>
      </c>
      <c r="T115" s="80" t="str">
        <f t="shared" ref="T115:T124" si="335">IFERROR(R115/Q115,"")</f>
        <v/>
      </c>
      <c r="U115" s="8"/>
      <c r="V115" s="24"/>
      <c r="W115" s="7" t="str">
        <f>Kategorie!B115</f>
        <v>usługi grafika, fotografa, copywritera</v>
      </c>
      <c r="X115" s="79">
        <v>0</v>
      </c>
      <c r="Y115" s="8">
        <v>0</v>
      </c>
      <c r="Z115" s="8">
        <f t="shared" ref="Z115:Z124" si="336">X115-Y115</f>
        <v>0</v>
      </c>
      <c r="AA115" s="80" t="str">
        <f t="shared" ref="AA115:AA124" si="337">IFERROR(Y115/X115,"")</f>
        <v/>
      </c>
      <c r="AB115" s="8"/>
      <c r="AC115" s="24"/>
      <c r="AD115" s="81" t="str">
        <f>Kategorie!B115</f>
        <v>usługi grafika, fotografa, copywritera</v>
      </c>
      <c r="AE115" s="82">
        <v>0</v>
      </c>
      <c r="AF115" s="8">
        <v>0</v>
      </c>
      <c r="AG115" s="8">
        <f t="shared" ref="AG115:AG124" si="338">AE115-AF115</f>
        <v>0</v>
      </c>
      <c r="AH115" s="80" t="str">
        <f t="shared" ref="AH115:AH124" si="339">IFERROR(AF115/AE115,"")</f>
        <v/>
      </c>
      <c r="AI115" s="8"/>
      <c r="AK115" s="81" t="str">
        <f>Kategorie!B115</f>
        <v>usługi grafika, fotografa, copywritera</v>
      </c>
      <c r="AL115" s="82">
        <v>0</v>
      </c>
      <c r="AM115" s="8">
        <v>0</v>
      </c>
      <c r="AN115" s="8">
        <f t="shared" ref="AN115:AN124" si="340">AL115-AM115</f>
        <v>0</v>
      </c>
      <c r="AO115" s="80" t="str">
        <f t="shared" ref="AO115:AO124" si="341">IFERROR(AM115/AL115,"")</f>
        <v/>
      </c>
      <c r="AP115" s="8"/>
      <c r="AQ115" s="24"/>
      <c r="AR115" s="7" t="str">
        <f>Kategorie!B115</f>
        <v>usługi grafika, fotografa, copywritera</v>
      </c>
      <c r="AS115" s="82">
        <v>0</v>
      </c>
      <c r="AT115" s="8">
        <v>0</v>
      </c>
      <c r="AU115" s="8">
        <f t="shared" ref="AU115:AU124" si="342">AS115-AT115</f>
        <v>0</v>
      </c>
      <c r="AV115" s="80" t="str">
        <f t="shared" ref="AV115:AV124" si="343">IFERROR(AT115/AS115,"")</f>
        <v/>
      </c>
      <c r="AW115" s="8"/>
      <c r="AY115" s="81" t="str">
        <f>Kategorie!B115</f>
        <v>usługi grafika, fotografa, copywritera</v>
      </c>
      <c r="AZ115" s="82">
        <v>0</v>
      </c>
      <c r="BA115" s="8">
        <v>0</v>
      </c>
      <c r="BB115" s="8">
        <f t="shared" ref="BB115:BB124" si="344">AZ115-BA115</f>
        <v>0</v>
      </c>
      <c r="BC115" s="80" t="str">
        <f t="shared" ref="BC115:BC124" si="345">IFERROR(BA115/AZ115,"")</f>
        <v/>
      </c>
      <c r="BD115" s="8"/>
      <c r="BF115" s="81" t="str">
        <f>Kategorie!B115</f>
        <v>usługi grafika, fotografa, copywritera</v>
      </c>
      <c r="BG115" s="82">
        <v>0</v>
      </c>
      <c r="BH115" s="8">
        <v>0</v>
      </c>
      <c r="BI115" s="8">
        <f t="shared" ref="BI115:BI124" si="346">BG115-BH115</f>
        <v>0</v>
      </c>
      <c r="BJ115" s="80" t="str">
        <f t="shared" ref="BJ115:BJ124" si="347">IFERROR(BH115/BG115,"")</f>
        <v/>
      </c>
      <c r="BK115" s="8"/>
      <c r="BL115" s="24"/>
      <c r="BM115" s="7" t="str">
        <f>Kategorie!B115</f>
        <v>usługi grafika, fotografa, copywritera</v>
      </c>
      <c r="BN115" s="82">
        <v>0</v>
      </c>
      <c r="BO115" s="8">
        <v>0</v>
      </c>
      <c r="BP115" s="8">
        <f t="shared" ref="BP115:BP124" si="348">BN115-BO115</f>
        <v>0</v>
      </c>
      <c r="BQ115" s="80" t="str">
        <f t="shared" ref="BQ115:BQ124" si="349">IFERROR(BO115/BN115,"")</f>
        <v/>
      </c>
      <c r="BR115" s="8"/>
      <c r="BT115" s="81" t="str">
        <f>Kategorie!B115</f>
        <v>usługi grafika, fotografa, copywritera</v>
      </c>
      <c r="BU115" s="82">
        <v>0</v>
      </c>
      <c r="BV115" s="8">
        <v>0</v>
      </c>
      <c r="BW115" s="8">
        <f t="shared" ref="BW115:BW124" si="350">BU115-BV115</f>
        <v>0</v>
      </c>
      <c r="BX115" s="80" t="str">
        <f t="shared" ref="BX115:BX124" si="351">IFERROR(BV115/BU115,"")</f>
        <v/>
      </c>
      <c r="BY115" s="8"/>
      <c r="BZ115" s="24"/>
      <c r="CA115" s="7" t="str">
        <f>Kategorie!B115</f>
        <v>usługi grafika, fotografa, copywritera</v>
      </c>
      <c r="CB115" s="82">
        <v>0</v>
      </c>
      <c r="CC115" s="8">
        <v>0</v>
      </c>
      <c r="CD115" s="8">
        <f t="shared" ref="CD115:CD124" si="352">CB115-CC115</f>
        <v>0</v>
      </c>
      <c r="CE115" s="80" t="str">
        <f t="shared" ref="CE115:CE124" si="353">IFERROR(CC115/CB115,"")</f>
        <v/>
      </c>
      <c r="CF115" s="8"/>
    </row>
    <row r="116" spans="2:84" s="71" customFormat="1" outlineLevel="1">
      <c r="B116" s="7" t="str">
        <f>Kategorie!B116</f>
        <v>stworzenie strony internetowej</v>
      </c>
      <c r="C116" s="79">
        <v>0</v>
      </c>
      <c r="D116" s="8">
        <v>0</v>
      </c>
      <c r="E116" s="8">
        <f t="shared" si="330"/>
        <v>0</v>
      </c>
      <c r="F116" s="80" t="str">
        <f t="shared" si="331"/>
        <v/>
      </c>
      <c r="G116" s="8"/>
      <c r="I116" s="122" t="str">
        <f>Kategorie!B116</f>
        <v>stworzenie strony internetowej</v>
      </c>
      <c r="J116" s="79">
        <v>0</v>
      </c>
      <c r="K116" s="8">
        <v>0</v>
      </c>
      <c r="L116" s="8">
        <f t="shared" si="332"/>
        <v>0</v>
      </c>
      <c r="M116" s="80" t="str">
        <f t="shared" si="333"/>
        <v/>
      </c>
      <c r="N116" s="8"/>
      <c r="P116" s="81" t="str">
        <f>Kategorie!B116</f>
        <v>stworzenie strony internetowej</v>
      </c>
      <c r="Q116" s="79">
        <v>0</v>
      </c>
      <c r="R116" s="8">
        <v>0</v>
      </c>
      <c r="S116" s="8">
        <f t="shared" si="334"/>
        <v>0</v>
      </c>
      <c r="T116" s="80" t="str">
        <f t="shared" si="335"/>
        <v/>
      </c>
      <c r="U116" s="8"/>
      <c r="V116" s="24"/>
      <c r="W116" s="7" t="str">
        <f>Kategorie!B116</f>
        <v>stworzenie strony internetowej</v>
      </c>
      <c r="X116" s="79">
        <v>0</v>
      </c>
      <c r="Y116" s="8">
        <v>0</v>
      </c>
      <c r="Z116" s="8">
        <f t="shared" si="336"/>
        <v>0</v>
      </c>
      <c r="AA116" s="80" t="str">
        <f t="shared" si="337"/>
        <v/>
      </c>
      <c r="AB116" s="8"/>
      <c r="AC116" s="24"/>
      <c r="AD116" s="81" t="str">
        <f>Kategorie!B116</f>
        <v>stworzenie strony internetowej</v>
      </c>
      <c r="AE116" s="82">
        <v>0</v>
      </c>
      <c r="AF116" s="8">
        <v>0</v>
      </c>
      <c r="AG116" s="8">
        <f t="shared" si="338"/>
        <v>0</v>
      </c>
      <c r="AH116" s="80" t="str">
        <f t="shared" si="339"/>
        <v/>
      </c>
      <c r="AI116" s="8"/>
      <c r="AK116" s="81" t="str">
        <f>Kategorie!B116</f>
        <v>stworzenie strony internetowej</v>
      </c>
      <c r="AL116" s="82">
        <v>0</v>
      </c>
      <c r="AM116" s="8">
        <v>0</v>
      </c>
      <c r="AN116" s="8">
        <f t="shared" si="340"/>
        <v>0</v>
      </c>
      <c r="AO116" s="80" t="str">
        <f t="shared" si="341"/>
        <v/>
      </c>
      <c r="AP116" s="8"/>
      <c r="AQ116" s="24"/>
      <c r="AR116" s="7" t="str">
        <f>Kategorie!B116</f>
        <v>stworzenie strony internetowej</v>
      </c>
      <c r="AS116" s="82">
        <v>0</v>
      </c>
      <c r="AT116" s="8">
        <v>0</v>
      </c>
      <c r="AU116" s="8">
        <f t="shared" si="342"/>
        <v>0</v>
      </c>
      <c r="AV116" s="80" t="str">
        <f t="shared" si="343"/>
        <v/>
      </c>
      <c r="AW116" s="8"/>
      <c r="AY116" s="81" t="str">
        <f>Kategorie!B116</f>
        <v>stworzenie strony internetowej</v>
      </c>
      <c r="AZ116" s="82">
        <v>0</v>
      </c>
      <c r="BA116" s="8">
        <v>0</v>
      </c>
      <c r="BB116" s="8">
        <f t="shared" si="344"/>
        <v>0</v>
      </c>
      <c r="BC116" s="80" t="str">
        <f t="shared" si="345"/>
        <v/>
      </c>
      <c r="BD116" s="8"/>
      <c r="BF116" s="81" t="str">
        <f>Kategorie!B116</f>
        <v>stworzenie strony internetowej</v>
      </c>
      <c r="BG116" s="82">
        <v>0</v>
      </c>
      <c r="BH116" s="8">
        <v>0</v>
      </c>
      <c r="BI116" s="8">
        <f t="shared" si="346"/>
        <v>0</v>
      </c>
      <c r="BJ116" s="80" t="str">
        <f t="shared" si="347"/>
        <v/>
      </c>
      <c r="BK116" s="8"/>
      <c r="BL116" s="24"/>
      <c r="BM116" s="7" t="str">
        <f>Kategorie!B116</f>
        <v>stworzenie strony internetowej</v>
      </c>
      <c r="BN116" s="82">
        <v>0</v>
      </c>
      <c r="BO116" s="8">
        <v>0</v>
      </c>
      <c r="BP116" s="8">
        <f t="shared" si="348"/>
        <v>0</v>
      </c>
      <c r="BQ116" s="80" t="str">
        <f t="shared" si="349"/>
        <v/>
      </c>
      <c r="BR116" s="8"/>
      <c r="BT116" s="81" t="str">
        <f>Kategorie!B116</f>
        <v>stworzenie strony internetowej</v>
      </c>
      <c r="BU116" s="82">
        <v>0</v>
      </c>
      <c r="BV116" s="8">
        <v>0</v>
      </c>
      <c r="BW116" s="8">
        <f t="shared" si="350"/>
        <v>0</v>
      </c>
      <c r="BX116" s="80" t="str">
        <f t="shared" si="351"/>
        <v/>
      </c>
      <c r="BY116" s="8"/>
      <c r="BZ116" s="24"/>
      <c r="CA116" s="7" t="str">
        <f>Kategorie!B116</f>
        <v>stworzenie strony internetowej</v>
      </c>
      <c r="CB116" s="82">
        <v>0</v>
      </c>
      <c r="CC116" s="8">
        <v>0</v>
      </c>
      <c r="CD116" s="8">
        <f t="shared" si="352"/>
        <v>0</v>
      </c>
      <c r="CE116" s="80" t="str">
        <f t="shared" si="353"/>
        <v/>
      </c>
      <c r="CF116" s="8"/>
    </row>
    <row r="117" spans="2:84" s="71" customFormat="1" outlineLevel="1">
      <c r="B117" s="7" t="str">
        <f>Kategorie!B117</f>
        <v>opłata za domenę i serwer</v>
      </c>
      <c r="C117" s="79">
        <v>0</v>
      </c>
      <c r="D117" s="8">
        <v>0</v>
      </c>
      <c r="E117" s="8">
        <f t="shared" si="330"/>
        <v>0</v>
      </c>
      <c r="F117" s="80" t="str">
        <f t="shared" si="331"/>
        <v/>
      </c>
      <c r="G117" s="8"/>
      <c r="I117" s="122" t="str">
        <f>Kategorie!B117</f>
        <v>opłata za domenę i serwer</v>
      </c>
      <c r="J117" s="79">
        <v>0</v>
      </c>
      <c r="K117" s="8">
        <v>0</v>
      </c>
      <c r="L117" s="8">
        <f t="shared" si="332"/>
        <v>0</v>
      </c>
      <c r="M117" s="80" t="str">
        <f t="shared" si="333"/>
        <v/>
      </c>
      <c r="N117" s="8"/>
      <c r="P117" s="81" t="str">
        <f>Kategorie!B117</f>
        <v>opłata za domenę i serwer</v>
      </c>
      <c r="Q117" s="79">
        <v>0</v>
      </c>
      <c r="R117" s="8">
        <v>0</v>
      </c>
      <c r="S117" s="8">
        <f t="shared" si="334"/>
        <v>0</v>
      </c>
      <c r="T117" s="80" t="str">
        <f t="shared" si="335"/>
        <v/>
      </c>
      <c r="U117" s="8"/>
      <c r="V117" s="24"/>
      <c r="W117" s="7" t="str">
        <f>Kategorie!B117</f>
        <v>opłata za domenę i serwer</v>
      </c>
      <c r="X117" s="79">
        <v>0</v>
      </c>
      <c r="Y117" s="8">
        <v>0</v>
      </c>
      <c r="Z117" s="8">
        <f t="shared" si="336"/>
        <v>0</v>
      </c>
      <c r="AA117" s="80" t="str">
        <f t="shared" si="337"/>
        <v/>
      </c>
      <c r="AB117" s="8"/>
      <c r="AC117" s="24"/>
      <c r="AD117" s="81" t="str">
        <f>Kategorie!B117</f>
        <v>opłata za domenę i serwer</v>
      </c>
      <c r="AE117" s="82">
        <v>0</v>
      </c>
      <c r="AF117" s="8">
        <v>0</v>
      </c>
      <c r="AG117" s="8">
        <f t="shared" si="338"/>
        <v>0</v>
      </c>
      <c r="AH117" s="80" t="str">
        <f t="shared" si="339"/>
        <v/>
      </c>
      <c r="AI117" s="8"/>
      <c r="AK117" s="81" t="str">
        <f>Kategorie!B117</f>
        <v>opłata za domenę i serwer</v>
      </c>
      <c r="AL117" s="82">
        <v>0</v>
      </c>
      <c r="AM117" s="8">
        <v>0</v>
      </c>
      <c r="AN117" s="8">
        <f t="shared" si="340"/>
        <v>0</v>
      </c>
      <c r="AO117" s="80" t="str">
        <f t="shared" si="341"/>
        <v/>
      </c>
      <c r="AP117" s="8"/>
      <c r="AQ117" s="24"/>
      <c r="AR117" s="7" t="str">
        <f>Kategorie!B117</f>
        <v>opłata za domenę i serwer</v>
      </c>
      <c r="AS117" s="82">
        <v>0</v>
      </c>
      <c r="AT117" s="8">
        <v>0</v>
      </c>
      <c r="AU117" s="8">
        <f t="shared" si="342"/>
        <v>0</v>
      </c>
      <c r="AV117" s="80" t="str">
        <f t="shared" si="343"/>
        <v/>
      </c>
      <c r="AW117" s="8"/>
      <c r="AY117" s="81" t="str">
        <f>Kategorie!B117</f>
        <v>opłata za domenę i serwer</v>
      </c>
      <c r="AZ117" s="82">
        <v>0</v>
      </c>
      <c r="BA117" s="8">
        <v>0</v>
      </c>
      <c r="BB117" s="8">
        <f t="shared" si="344"/>
        <v>0</v>
      </c>
      <c r="BC117" s="80" t="str">
        <f t="shared" si="345"/>
        <v/>
      </c>
      <c r="BD117" s="8"/>
      <c r="BF117" s="81" t="str">
        <f>Kategorie!B117</f>
        <v>opłata za domenę i serwer</v>
      </c>
      <c r="BG117" s="82">
        <v>0</v>
      </c>
      <c r="BH117" s="8">
        <v>0</v>
      </c>
      <c r="BI117" s="8">
        <f t="shared" si="346"/>
        <v>0</v>
      </c>
      <c r="BJ117" s="80" t="str">
        <f t="shared" si="347"/>
        <v/>
      </c>
      <c r="BK117" s="8"/>
      <c r="BL117" s="24"/>
      <c r="BM117" s="7" t="str">
        <f>Kategorie!B117</f>
        <v>opłata za domenę i serwer</v>
      </c>
      <c r="BN117" s="82">
        <v>0</v>
      </c>
      <c r="BO117" s="8">
        <v>0</v>
      </c>
      <c r="BP117" s="8">
        <f t="shared" si="348"/>
        <v>0</v>
      </c>
      <c r="BQ117" s="80" t="str">
        <f t="shared" si="349"/>
        <v/>
      </c>
      <c r="BR117" s="8"/>
      <c r="BT117" s="81" t="str">
        <f>Kategorie!B117</f>
        <v>opłata za domenę i serwer</v>
      </c>
      <c r="BU117" s="82">
        <v>0</v>
      </c>
      <c r="BV117" s="8">
        <v>0</v>
      </c>
      <c r="BW117" s="8">
        <f t="shared" si="350"/>
        <v>0</v>
      </c>
      <c r="BX117" s="80" t="str">
        <f t="shared" si="351"/>
        <v/>
      </c>
      <c r="BY117" s="8"/>
      <c r="BZ117" s="24"/>
      <c r="CA117" s="7" t="str">
        <f>Kategorie!B117</f>
        <v>opłata za domenę i serwer</v>
      </c>
      <c r="CB117" s="82">
        <v>0</v>
      </c>
      <c r="CC117" s="8">
        <v>0</v>
      </c>
      <c r="CD117" s="8">
        <f t="shared" si="352"/>
        <v>0</v>
      </c>
      <c r="CE117" s="80" t="str">
        <f t="shared" si="353"/>
        <v/>
      </c>
      <c r="CF117" s="8"/>
    </row>
    <row r="118" spans="2:84" s="71" customFormat="1" outlineLevel="1">
      <c r="B118" s="7" t="str">
        <f>Kategorie!B118</f>
        <v>reklama w prasie, radiu, telewizji i internecie</v>
      </c>
      <c r="C118" s="79">
        <v>0</v>
      </c>
      <c r="D118" s="8">
        <v>0</v>
      </c>
      <c r="E118" s="8">
        <f t="shared" si="330"/>
        <v>0</v>
      </c>
      <c r="F118" s="80" t="str">
        <f t="shared" si="331"/>
        <v/>
      </c>
      <c r="G118" s="8"/>
      <c r="I118" s="122" t="str">
        <f>Kategorie!B118</f>
        <v>reklama w prasie, radiu, telewizji i internecie</v>
      </c>
      <c r="J118" s="79">
        <v>0</v>
      </c>
      <c r="K118" s="8">
        <v>0</v>
      </c>
      <c r="L118" s="8">
        <f t="shared" si="332"/>
        <v>0</v>
      </c>
      <c r="M118" s="80" t="str">
        <f t="shared" si="333"/>
        <v/>
      </c>
      <c r="N118" s="8"/>
      <c r="P118" s="81" t="str">
        <f>Kategorie!B118</f>
        <v>reklama w prasie, radiu, telewizji i internecie</v>
      </c>
      <c r="Q118" s="79">
        <v>0</v>
      </c>
      <c r="R118" s="8">
        <v>0</v>
      </c>
      <c r="S118" s="8">
        <f t="shared" si="334"/>
        <v>0</v>
      </c>
      <c r="T118" s="80" t="str">
        <f t="shared" si="335"/>
        <v/>
      </c>
      <c r="U118" s="8"/>
      <c r="V118" s="24"/>
      <c r="W118" s="7" t="str">
        <f>Kategorie!B118</f>
        <v>reklama w prasie, radiu, telewizji i internecie</v>
      </c>
      <c r="X118" s="79">
        <v>0</v>
      </c>
      <c r="Y118" s="8">
        <v>0</v>
      </c>
      <c r="Z118" s="8">
        <f t="shared" si="336"/>
        <v>0</v>
      </c>
      <c r="AA118" s="80" t="str">
        <f t="shared" si="337"/>
        <v/>
      </c>
      <c r="AB118" s="8"/>
      <c r="AC118" s="24"/>
      <c r="AD118" s="81" t="str">
        <f>Kategorie!B118</f>
        <v>reklama w prasie, radiu, telewizji i internecie</v>
      </c>
      <c r="AE118" s="82">
        <v>0</v>
      </c>
      <c r="AF118" s="8">
        <v>0</v>
      </c>
      <c r="AG118" s="8">
        <f t="shared" si="338"/>
        <v>0</v>
      </c>
      <c r="AH118" s="80" t="str">
        <f t="shared" si="339"/>
        <v/>
      </c>
      <c r="AI118" s="8"/>
      <c r="AK118" s="81" t="str">
        <f>Kategorie!B118</f>
        <v>reklama w prasie, radiu, telewizji i internecie</v>
      </c>
      <c r="AL118" s="82">
        <v>0</v>
      </c>
      <c r="AM118" s="8">
        <v>0</v>
      </c>
      <c r="AN118" s="8">
        <f t="shared" si="340"/>
        <v>0</v>
      </c>
      <c r="AO118" s="80" t="str">
        <f t="shared" si="341"/>
        <v/>
      </c>
      <c r="AP118" s="8"/>
      <c r="AQ118" s="24"/>
      <c r="AR118" s="7" t="str">
        <f>Kategorie!B118</f>
        <v>reklama w prasie, radiu, telewizji i internecie</v>
      </c>
      <c r="AS118" s="82">
        <v>0</v>
      </c>
      <c r="AT118" s="8">
        <v>0</v>
      </c>
      <c r="AU118" s="8">
        <f t="shared" si="342"/>
        <v>0</v>
      </c>
      <c r="AV118" s="80" t="str">
        <f t="shared" si="343"/>
        <v/>
      </c>
      <c r="AW118" s="8"/>
      <c r="AY118" s="81" t="str">
        <f>Kategorie!B118</f>
        <v>reklama w prasie, radiu, telewizji i internecie</v>
      </c>
      <c r="AZ118" s="82">
        <v>0</v>
      </c>
      <c r="BA118" s="8">
        <v>0</v>
      </c>
      <c r="BB118" s="8">
        <f t="shared" si="344"/>
        <v>0</v>
      </c>
      <c r="BC118" s="80" t="str">
        <f t="shared" si="345"/>
        <v/>
      </c>
      <c r="BD118" s="8"/>
      <c r="BF118" s="81" t="str">
        <f>Kategorie!B118</f>
        <v>reklama w prasie, radiu, telewizji i internecie</v>
      </c>
      <c r="BG118" s="82">
        <v>0</v>
      </c>
      <c r="BH118" s="8">
        <v>0</v>
      </c>
      <c r="BI118" s="8">
        <f t="shared" si="346"/>
        <v>0</v>
      </c>
      <c r="BJ118" s="80" t="str">
        <f t="shared" si="347"/>
        <v/>
      </c>
      <c r="BK118" s="8"/>
      <c r="BL118" s="24"/>
      <c r="BM118" s="7" t="str">
        <f>Kategorie!B118</f>
        <v>reklama w prasie, radiu, telewizji i internecie</v>
      </c>
      <c r="BN118" s="82">
        <v>0</v>
      </c>
      <c r="BO118" s="8">
        <v>0</v>
      </c>
      <c r="BP118" s="8">
        <f t="shared" si="348"/>
        <v>0</v>
      </c>
      <c r="BQ118" s="80" t="str">
        <f t="shared" si="349"/>
        <v/>
      </c>
      <c r="BR118" s="8"/>
      <c r="BT118" s="81" t="str">
        <f>Kategorie!B118</f>
        <v>reklama w prasie, radiu, telewizji i internecie</v>
      </c>
      <c r="BU118" s="82">
        <v>0</v>
      </c>
      <c r="BV118" s="8">
        <v>0</v>
      </c>
      <c r="BW118" s="8">
        <f t="shared" si="350"/>
        <v>0</v>
      </c>
      <c r="BX118" s="80" t="str">
        <f t="shared" si="351"/>
        <v/>
      </c>
      <c r="BY118" s="8"/>
      <c r="BZ118" s="24"/>
      <c r="CA118" s="7" t="str">
        <f>Kategorie!B118</f>
        <v>reklama w prasie, radiu, telewizji i internecie</v>
      </c>
      <c r="CB118" s="82">
        <v>0</v>
      </c>
      <c r="CC118" s="8">
        <v>0</v>
      </c>
      <c r="CD118" s="8">
        <f t="shared" si="352"/>
        <v>0</v>
      </c>
      <c r="CE118" s="80" t="str">
        <f t="shared" si="353"/>
        <v/>
      </c>
      <c r="CF118" s="8"/>
    </row>
    <row r="119" spans="2:84" s="71" customFormat="1" ht="30" outlineLevel="1">
      <c r="B119" s="7" t="str">
        <f>Kategorie!B119</f>
        <v>opakowania (np. vouchery) oraz prezenty dla klientek (np. świąteczne)</v>
      </c>
      <c r="C119" s="79">
        <v>0</v>
      </c>
      <c r="D119" s="8">
        <v>0</v>
      </c>
      <c r="E119" s="8">
        <f t="shared" si="330"/>
        <v>0</v>
      </c>
      <c r="F119" s="80" t="str">
        <f t="shared" si="331"/>
        <v/>
      </c>
      <c r="G119" s="8"/>
      <c r="I119" s="122" t="str">
        <f>Kategorie!B119</f>
        <v>opakowania (np. vouchery) oraz prezenty dla klientek (np. świąteczne)</v>
      </c>
      <c r="J119" s="79">
        <v>0</v>
      </c>
      <c r="K119" s="8">
        <v>0</v>
      </c>
      <c r="L119" s="8">
        <f t="shared" si="332"/>
        <v>0</v>
      </c>
      <c r="M119" s="80" t="str">
        <f t="shared" si="333"/>
        <v/>
      </c>
      <c r="N119" s="8"/>
      <c r="P119" s="81" t="str">
        <f>Kategorie!B119</f>
        <v>opakowania (np. vouchery) oraz prezenty dla klientek (np. świąteczne)</v>
      </c>
      <c r="Q119" s="79">
        <v>0</v>
      </c>
      <c r="R119" s="8">
        <v>0</v>
      </c>
      <c r="S119" s="8">
        <f t="shared" si="334"/>
        <v>0</v>
      </c>
      <c r="T119" s="80" t="str">
        <f t="shared" si="335"/>
        <v/>
      </c>
      <c r="U119" s="8"/>
      <c r="V119" s="24"/>
      <c r="W119" s="7" t="str">
        <f>Kategorie!B119</f>
        <v>opakowania (np. vouchery) oraz prezenty dla klientek (np. świąteczne)</v>
      </c>
      <c r="X119" s="79">
        <v>0</v>
      </c>
      <c r="Y119" s="8">
        <v>0</v>
      </c>
      <c r="Z119" s="8">
        <f t="shared" si="336"/>
        <v>0</v>
      </c>
      <c r="AA119" s="80" t="str">
        <f t="shared" si="337"/>
        <v/>
      </c>
      <c r="AB119" s="8"/>
      <c r="AC119" s="24"/>
      <c r="AD119" s="81" t="str">
        <f>Kategorie!B119</f>
        <v>opakowania (np. vouchery) oraz prezenty dla klientek (np. świąteczne)</v>
      </c>
      <c r="AE119" s="82">
        <v>0</v>
      </c>
      <c r="AF119" s="8">
        <v>0</v>
      </c>
      <c r="AG119" s="8">
        <f t="shared" si="338"/>
        <v>0</v>
      </c>
      <c r="AH119" s="80" t="str">
        <f t="shared" si="339"/>
        <v/>
      </c>
      <c r="AI119" s="8"/>
      <c r="AK119" s="81" t="str">
        <f>Kategorie!B119</f>
        <v>opakowania (np. vouchery) oraz prezenty dla klientek (np. świąteczne)</v>
      </c>
      <c r="AL119" s="82">
        <v>0</v>
      </c>
      <c r="AM119" s="8">
        <v>0</v>
      </c>
      <c r="AN119" s="8">
        <f t="shared" si="340"/>
        <v>0</v>
      </c>
      <c r="AO119" s="80" t="str">
        <f t="shared" si="341"/>
        <v/>
      </c>
      <c r="AP119" s="8"/>
      <c r="AQ119" s="24"/>
      <c r="AR119" s="7" t="str">
        <f>Kategorie!B119</f>
        <v>opakowania (np. vouchery) oraz prezenty dla klientek (np. świąteczne)</v>
      </c>
      <c r="AS119" s="82">
        <v>0</v>
      </c>
      <c r="AT119" s="8">
        <v>0</v>
      </c>
      <c r="AU119" s="8">
        <f t="shared" si="342"/>
        <v>0</v>
      </c>
      <c r="AV119" s="80" t="str">
        <f t="shared" si="343"/>
        <v/>
      </c>
      <c r="AW119" s="8"/>
      <c r="AY119" s="81" t="str">
        <f>Kategorie!B119</f>
        <v>opakowania (np. vouchery) oraz prezenty dla klientek (np. świąteczne)</v>
      </c>
      <c r="AZ119" s="82">
        <v>0</v>
      </c>
      <c r="BA119" s="8">
        <v>0</v>
      </c>
      <c r="BB119" s="8">
        <f t="shared" si="344"/>
        <v>0</v>
      </c>
      <c r="BC119" s="80" t="str">
        <f t="shared" si="345"/>
        <v/>
      </c>
      <c r="BD119" s="8"/>
      <c r="BF119" s="81" t="str">
        <f>Kategorie!B119</f>
        <v>opakowania (np. vouchery) oraz prezenty dla klientek (np. świąteczne)</v>
      </c>
      <c r="BG119" s="82">
        <v>0</v>
      </c>
      <c r="BH119" s="8">
        <v>0</v>
      </c>
      <c r="BI119" s="8">
        <f t="shared" si="346"/>
        <v>0</v>
      </c>
      <c r="BJ119" s="80" t="str">
        <f t="shared" si="347"/>
        <v/>
      </c>
      <c r="BK119" s="8"/>
      <c r="BL119" s="24"/>
      <c r="BM119" s="7" t="str">
        <f>Kategorie!B119</f>
        <v>opakowania (np. vouchery) oraz prezenty dla klientek (np. świąteczne)</v>
      </c>
      <c r="BN119" s="82">
        <v>0</v>
      </c>
      <c r="BO119" s="8">
        <v>0</v>
      </c>
      <c r="BP119" s="8">
        <f t="shared" si="348"/>
        <v>0</v>
      </c>
      <c r="BQ119" s="80" t="str">
        <f t="shared" si="349"/>
        <v/>
      </c>
      <c r="BR119" s="8"/>
      <c r="BT119" s="81" t="str">
        <f>Kategorie!B119</f>
        <v>opakowania (np. vouchery) oraz prezenty dla klientek (np. świąteczne)</v>
      </c>
      <c r="BU119" s="82">
        <v>0</v>
      </c>
      <c r="BV119" s="8">
        <v>0</v>
      </c>
      <c r="BW119" s="8">
        <f t="shared" si="350"/>
        <v>0</v>
      </c>
      <c r="BX119" s="80" t="str">
        <f t="shared" si="351"/>
        <v/>
      </c>
      <c r="BY119" s="8"/>
      <c r="BZ119" s="24"/>
      <c r="CA119" s="7" t="str">
        <f>Kategorie!B119</f>
        <v>opakowania (np. vouchery) oraz prezenty dla klientek (np. świąteczne)</v>
      </c>
      <c r="CB119" s="82">
        <v>0</v>
      </c>
      <c r="CC119" s="8">
        <v>0</v>
      </c>
      <c r="CD119" s="8">
        <f t="shared" si="352"/>
        <v>0</v>
      </c>
      <c r="CE119" s="80" t="str">
        <f t="shared" si="353"/>
        <v/>
      </c>
      <c r="CF119" s="8"/>
    </row>
    <row r="120" spans="2:84" s="71" customFormat="1" outlineLevel="1">
      <c r="B120" s="7" t="str">
        <f>Kategorie!B120</f>
        <v>dekoracje okolicznościowe</v>
      </c>
      <c r="C120" s="79">
        <v>0</v>
      </c>
      <c r="D120" s="8">
        <v>0</v>
      </c>
      <c r="E120" s="8">
        <f t="shared" si="330"/>
        <v>0</v>
      </c>
      <c r="F120" s="80" t="str">
        <f t="shared" si="331"/>
        <v/>
      </c>
      <c r="G120" s="8"/>
      <c r="I120" s="122" t="str">
        <f>Kategorie!B120</f>
        <v>dekoracje okolicznościowe</v>
      </c>
      <c r="J120" s="79">
        <v>0</v>
      </c>
      <c r="K120" s="8">
        <v>0</v>
      </c>
      <c r="L120" s="8">
        <f t="shared" si="332"/>
        <v>0</v>
      </c>
      <c r="M120" s="80" t="str">
        <f t="shared" si="333"/>
        <v/>
      </c>
      <c r="N120" s="8"/>
      <c r="P120" s="81" t="str">
        <f>Kategorie!B120</f>
        <v>dekoracje okolicznościowe</v>
      </c>
      <c r="Q120" s="79">
        <v>0</v>
      </c>
      <c r="R120" s="8">
        <v>0</v>
      </c>
      <c r="S120" s="8">
        <f t="shared" si="334"/>
        <v>0</v>
      </c>
      <c r="T120" s="80" t="str">
        <f t="shared" si="335"/>
        <v/>
      </c>
      <c r="U120" s="8"/>
      <c r="V120" s="24"/>
      <c r="W120" s="7" t="str">
        <f>Kategorie!B120</f>
        <v>dekoracje okolicznościowe</v>
      </c>
      <c r="X120" s="79">
        <v>0</v>
      </c>
      <c r="Y120" s="8">
        <v>0</v>
      </c>
      <c r="Z120" s="8">
        <f t="shared" si="336"/>
        <v>0</v>
      </c>
      <c r="AA120" s="80" t="str">
        <f t="shared" si="337"/>
        <v/>
      </c>
      <c r="AB120" s="8"/>
      <c r="AC120" s="24"/>
      <c r="AD120" s="81" t="str">
        <f>Kategorie!B120</f>
        <v>dekoracje okolicznościowe</v>
      </c>
      <c r="AE120" s="82">
        <v>0</v>
      </c>
      <c r="AF120" s="8">
        <v>0</v>
      </c>
      <c r="AG120" s="8">
        <f t="shared" si="338"/>
        <v>0</v>
      </c>
      <c r="AH120" s="80" t="str">
        <f t="shared" si="339"/>
        <v/>
      </c>
      <c r="AI120" s="8"/>
      <c r="AK120" s="81" t="str">
        <f>Kategorie!B120</f>
        <v>dekoracje okolicznościowe</v>
      </c>
      <c r="AL120" s="82">
        <v>0</v>
      </c>
      <c r="AM120" s="8">
        <v>0</v>
      </c>
      <c r="AN120" s="8">
        <f t="shared" si="340"/>
        <v>0</v>
      </c>
      <c r="AO120" s="80" t="str">
        <f t="shared" si="341"/>
        <v/>
      </c>
      <c r="AP120" s="8"/>
      <c r="AQ120" s="24"/>
      <c r="AR120" s="7" t="str">
        <f>Kategorie!B120</f>
        <v>dekoracje okolicznościowe</v>
      </c>
      <c r="AS120" s="82">
        <v>0</v>
      </c>
      <c r="AT120" s="8">
        <v>0</v>
      </c>
      <c r="AU120" s="8">
        <f t="shared" si="342"/>
        <v>0</v>
      </c>
      <c r="AV120" s="80" t="str">
        <f t="shared" si="343"/>
        <v/>
      </c>
      <c r="AW120" s="8"/>
      <c r="AY120" s="81" t="str">
        <f>Kategorie!B120</f>
        <v>dekoracje okolicznościowe</v>
      </c>
      <c r="AZ120" s="82">
        <v>0</v>
      </c>
      <c r="BA120" s="8">
        <v>0</v>
      </c>
      <c r="BB120" s="8">
        <f t="shared" si="344"/>
        <v>0</v>
      </c>
      <c r="BC120" s="80" t="str">
        <f t="shared" si="345"/>
        <v/>
      </c>
      <c r="BD120" s="8"/>
      <c r="BF120" s="81" t="str">
        <f>Kategorie!B120</f>
        <v>dekoracje okolicznościowe</v>
      </c>
      <c r="BG120" s="82">
        <v>0</v>
      </c>
      <c r="BH120" s="8">
        <v>0</v>
      </c>
      <c r="BI120" s="8">
        <f t="shared" si="346"/>
        <v>0</v>
      </c>
      <c r="BJ120" s="80" t="str">
        <f t="shared" si="347"/>
        <v/>
      </c>
      <c r="BK120" s="8"/>
      <c r="BL120" s="24"/>
      <c r="BM120" s="7" t="str">
        <f>Kategorie!B120</f>
        <v>dekoracje okolicznościowe</v>
      </c>
      <c r="BN120" s="82">
        <v>0</v>
      </c>
      <c r="BO120" s="8">
        <v>0</v>
      </c>
      <c r="BP120" s="8">
        <f t="shared" si="348"/>
        <v>0</v>
      </c>
      <c r="BQ120" s="80" t="str">
        <f t="shared" si="349"/>
        <v/>
      </c>
      <c r="BR120" s="8"/>
      <c r="BT120" s="81" t="str">
        <f>Kategorie!B120</f>
        <v>dekoracje okolicznościowe</v>
      </c>
      <c r="BU120" s="82">
        <v>0</v>
      </c>
      <c r="BV120" s="8">
        <v>0</v>
      </c>
      <c r="BW120" s="8">
        <f t="shared" si="350"/>
        <v>0</v>
      </c>
      <c r="BX120" s="80" t="str">
        <f t="shared" si="351"/>
        <v/>
      </c>
      <c r="BY120" s="8"/>
      <c r="BZ120" s="24"/>
      <c r="CA120" s="7" t="str">
        <f>Kategorie!B120</f>
        <v>dekoracje okolicznościowe</v>
      </c>
      <c r="CB120" s="82">
        <v>0</v>
      </c>
      <c r="CC120" s="8">
        <v>0</v>
      </c>
      <c r="CD120" s="8">
        <f t="shared" si="352"/>
        <v>0</v>
      </c>
      <c r="CE120" s="80" t="str">
        <f t="shared" si="353"/>
        <v/>
      </c>
      <c r="CF120" s="8"/>
    </row>
    <row r="121" spans="2:84" s="71" customFormat="1" outlineLevel="1">
      <c r="B121" s="7" t="str">
        <f>Kategorie!B121</f>
        <v>koszty związane z sezonowymi obniżkami cen</v>
      </c>
      <c r="C121" s="79">
        <v>0</v>
      </c>
      <c r="D121" s="8">
        <v>0</v>
      </c>
      <c r="E121" s="8">
        <f t="shared" si="330"/>
        <v>0</v>
      </c>
      <c r="F121" s="80" t="str">
        <f t="shared" si="331"/>
        <v/>
      </c>
      <c r="G121" s="8"/>
      <c r="I121" s="124" t="str">
        <f>Kategorie!B121</f>
        <v>koszty związane z sezonowymi obniżkami cen</v>
      </c>
      <c r="J121" s="79">
        <v>0</v>
      </c>
      <c r="K121" s="8">
        <v>0</v>
      </c>
      <c r="L121" s="8">
        <f t="shared" si="332"/>
        <v>0</v>
      </c>
      <c r="M121" s="80" t="str">
        <f t="shared" si="333"/>
        <v/>
      </c>
      <c r="N121" s="8"/>
      <c r="P121" s="81" t="str">
        <f>Kategorie!B121</f>
        <v>koszty związane z sezonowymi obniżkami cen</v>
      </c>
      <c r="Q121" s="79">
        <v>0</v>
      </c>
      <c r="R121" s="8">
        <v>0</v>
      </c>
      <c r="S121" s="8">
        <f t="shared" si="334"/>
        <v>0</v>
      </c>
      <c r="T121" s="80" t="str">
        <f t="shared" si="335"/>
        <v/>
      </c>
      <c r="U121" s="8"/>
      <c r="V121" s="24"/>
      <c r="W121" s="7" t="str">
        <f>Kategorie!B121</f>
        <v>koszty związane z sezonowymi obniżkami cen</v>
      </c>
      <c r="X121" s="79">
        <v>0</v>
      </c>
      <c r="Y121" s="8">
        <v>0</v>
      </c>
      <c r="Z121" s="8">
        <f t="shared" si="336"/>
        <v>0</v>
      </c>
      <c r="AA121" s="80" t="str">
        <f t="shared" si="337"/>
        <v/>
      </c>
      <c r="AB121" s="8"/>
      <c r="AC121" s="24"/>
      <c r="AD121" s="81" t="str">
        <f>Kategorie!B121</f>
        <v>koszty związane z sezonowymi obniżkami cen</v>
      </c>
      <c r="AE121" s="82">
        <v>0</v>
      </c>
      <c r="AF121" s="8">
        <v>0</v>
      </c>
      <c r="AG121" s="8">
        <f t="shared" si="338"/>
        <v>0</v>
      </c>
      <c r="AH121" s="80" t="str">
        <f t="shared" si="339"/>
        <v/>
      </c>
      <c r="AI121" s="8"/>
      <c r="AK121" s="81" t="str">
        <f>Kategorie!B121</f>
        <v>koszty związane z sezonowymi obniżkami cen</v>
      </c>
      <c r="AL121" s="82">
        <v>0</v>
      </c>
      <c r="AM121" s="8">
        <v>0</v>
      </c>
      <c r="AN121" s="8">
        <f t="shared" si="340"/>
        <v>0</v>
      </c>
      <c r="AO121" s="80" t="str">
        <f t="shared" si="341"/>
        <v/>
      </c>
      <c r="AP121" s="8"/>
      <c r="AQ121" s="24"/>
      <c r="AR121" s="7" t="str">
        <f>Kategorie!B121</f>
        <v>koszty związane z sezonowymi obniżkami cen</v>
      </c>
      <c r="AS121" s="82">
        <v>0</v>
      </c>
      <c r="AT121" s="8">
        <v>0</v>
      </c>
      <c r="AU121" s="8">
        <f t="shared" si="342"/>
        <v>0</v>
      </c>
      <c r="AV121" s="80" t="str">
        <f t="shared" si="343"/>
        <v/>
      </c>
      <c r="AW121" s="8"/>
      <c r="AY121" s="81" t="str">
        <f>Kategorie!B121</f>
        <v>koszty związane z sezonowymi obniżkami cen</v>
      </c>
      <c r="AZ121" s="82">
        <v>0</v>
      </c>
      <c r="BA121" s="8">
        <v>0</v>
      </c>
      <c r="BB121" s="8">
        <f t="shared" si="344"/>
        <v>0</v>
      </c>
      <c r="BC121" s="80" t="str">
        <f t="shared" si="345"/>
        <v/>
      </c>
      <c r="BD121" s="8"/>
      <c r="BF121" s="81" t="str">
        <f>Kategorie!B121</f>
        <v>koszty związane z sezonowymi obniżkami cen</v>
      </c>
      <c r="BG121" s="82">
        <v>0</v>
      </c>
      <c r="BH121" s="8">
        <v>0</v>
      </c>
      <c r="BI121" s="8">
        <f t="shared" si="346"/>
        <v>0</v>
      </c>
      <c r="BJ121" s="80" t="str">
        <f t="shared" si="347"/>
        <v/>
      </c>
      <c r="BK121" s="8"/>
      <c r="BL121" s="24"/>
      <c r="BM121" s="7" t="str">
        <f>Kategorie!B121</f>
        <v>koszty związane z sezonowymi obniżkami cen</v>
      </c>
      <c r="BN121" s="82">
        <v>0</v>
      </c>
      <c r="BO121" s="8">
        <v>0</v>
      </c>
      <c r="BP121" s="8">
        <f t="shared" si="348"/>
        <v>0</v>
      </c>
      <c r="BQ121" s="80" t="str">
        <f t="shared" si="349"/>
        <v/>
      </c>
      <c r="BR121" s="8"/>
      <c r="BT121" s="81" t="str">
        <f>Kategorie!B121</f>
        <v>koszty związane z sezonowymi obniżkami cen</v>
      </c>
      <c r="BU121" s="82">
        <v>0</v>
      </c>
      <c r="BV121" s="8">
        <v>0</v>
      </c>
      <c r="BW121" s="8">
        <f t="shared" si="350"/>
        <v>0</v>
      </c>
      <c r="BX121" s="80" t="str">
        <f t="shared" si="351"/>
        <v/>
      </c>
      <c r="BY121" s="8"/>
      <c r="BZ121" s="24"/>
      <c r="CA121" s="7" t="str">
        <f>Kategorie!B121</f>
        <v>koszty związane z sezonowymi obniżkami cen</v>
      </c>
      <c r="CB121" s="82">
        <v>0</v>
      </c>
      <c r="CC121" s="8">
        <v>0</v>
      </c>
      <c r="CD121" s="8">
        <f t="shared" si="352"/>
        <v>0</v>
      </c>
      <c r="CE121" s="80" t="str">
        <f t="shared" si="353"/>
        <v/>
      </c>
      <c r="CF121" s="8"/>
    </row>
    <row r="122" spans="2:84" s="71" customFormat="1" outlineLevel="1">
      <c r="B122" s="7" t="str">
        <f>Kategorie!B122</f>
        <v xml:space="preserve">koszty związane z programami lojalnościowymi </v>
      </c>
      <c r="C122" s="79">
        <v>0</v>
      </c>
      <c r="D122" s="8">
        <v>0</v>
      </c>
      <c r="E122" s="8">
        <f t="shared" si="330"/>
        <v>0</v>
      </c>
      <c r="F122" s="80" t="str">
        <f t="shared" si="331"/>
        <v/>
      </c>
      <c r="G122" s="8"/>
      <c r="I122" s="124" t="str">
        <f>Kategorie!B122</f>
        <v xml:space="preserve">koszty związane z programami lojalnościowymi </v>
      </c>
      <c r="J122" s="79">
        <v>0</v>
      </c>
      <c r="K122" s="8">
        <v>0</v>
      </c>
      <c r="L122" s="8">
        <f t="shared" si="332"/>
        <v>0</v>
      </c>
      <c r="M122" s="80" t="str">
        <f t="shared" si="333"/>
        <v/>
      </c>
      <c r="N122" s="8"/>
      <c r="P122" s="81" t="str">
        <f>Kategorie!B122</f>
        <v xml:space="preserve">koszty związane z programami lojalnościowymi </v>
      </c>
      <c r="Q122" s="79">
        <v>0</v>
      </c>
      <c r="R122" s="8">
        <v>0</v>
      </c>
      <c r="S122" s="8">
        <f t="shared" si="334"/>
        <v>0</v>
      </c>
      <c r="T122" s="80" t="str">
        <f t="shared" si="335"/>
        <v/>
      </c>
      <c r="U122" s="8"/>
      <c r="V122" s="24"/>
      <c r="W122" s="7" t="str">
        <f>Kategorie!B122</f>
        <v xml:space="preserve">koszty związane z programami lojalnościowymi </v>
      </c>
      <c r="X122" s="79">
        <v>0</v>
      </c>
      <c r="Y122" s="8">
        <v>0</v>
      </c>
      <c r="Z122" s="8">
        <f t="shared" si="336"/>
        <v>0</v>
      </c>
      <c r="AA122" s="80" t="str">
        <f t="shared" si="337"/>
        <v/>
      </c>
      <c r="AB122" s="8"/>
      <c r="AC122" s="24"/>
      <c r="AD122" s="81" t="str">
        <f>Kategorie!B122</f>
        <v xml:space="preserve">koszty związane z programami lojalnościowymi </v>
      </c>
      <c r="AE122" s="82">
        <v>0</v>
      </c>
      <c r="AF122" s="8">
        <v>0</v>
      </c>
      <c r="AG122" s="8">
        <f t="shared" si="338"/>
        <v>0</v>
      </c>
      <c r="AH122" s="80" t="str">
        <f t="shared" si="339"/>
        <v/>
      </c>
      <c r="AI122" s="8"/>
      <c r="AK122" s="81" t="str">
        <f>Kategorie!B122</f>
        <v xml:space="preserve">koszty związane z programami lojalnościowymi </v>
      </c>
      <c r="AL122" s="82">
        <v>0</v>
      </c>
      <c r="AM122" s="8">
        <v>0</v>
      </c>
      <c r="AN122" s="8">
        <f t="shared" si="340"/>
        <v>0</v>
      </c>
      <c r="AO122" s="80" t="str">
        <f t="shared" si="341"/>
        <v/>
      </c>
      <c r="AP122" s="8"/>
      <c r="AQ122" s="24"/>
      <c r="AR122" s="7" t="str">
        <f>Kategorie!B122</f>
        <v xml:space="preserve">koszty związane z programami lojalnościowymi </v>
      </c>
      <c r="AS122" s="82">
        <v>0</v>
      </c>
      <c r="AT122" s="8">
        <v>0</v>
      </c>
      <c r="AU122" s="8">
        <f t="shared" si="342"/>
        <v>0</v>
      </c>
      <c r="AV122" s="80" t="str">
        <f t="shared" si="343"/>
        <v/>
      </c>
      <c r="AW122" s="8"/>
      <c r="AY122" s="81" t="str">
        <f>Kategorie!B122</f>
        <v xml:space="preserve">koszty związane z programami lojalnościowymi </v>
      </c>
      <c r="AZ122" s="82">
        <v>0</v>
      </c>
      <c r="BA122" s="8">
        <v>0</v>
      </c>
      <c r="BB122" s="8">
        <f t="shared" si="344"/>
        <v>0</v>
      </c>
      <c r="BC122" s="80" t="str">
        <f t="shared" si="345"/>
        <v/>
      </c>
      <c r="BD122" s="8"/>
      <c r="BF122" s="81" t="str">
        <f>Kategorie!B122</f>
        <v xml:space="preserve">koszty związane z programami lojalnościowymi </v>
      </c>
      <c r="BG122" s="82">
        <v>0</v>
      </c>
      <c r="BH122" s="8">
        <v>0</v>
      </c>
      <c r="BI122" s="8">
        <f t="shared" si="346"/>
        <v>0</v>
      </c>
      <c r="BJ122" s="80" t="str">
        <f t="shared" si="347"/>
        <v/>
      </c>
      <c r="BK122" s="8"/>
      <c r="BL122" s="24"/>
      <c r="BM122" s="7" t="str">
        <f>Kategorie!B122</f>
        <v xml:space="preserve">koszty związane z programami lojalnościowymi </v>
      </c>
      <c r="BN122" s="82">
        <v>0</v>
      </c>
      <c r="BO122" s="8">
        <v>0</v>
      </c>
      <c r="BP122" s="8">
        <f t="shared" si="348"/>
        <v>0</v>
      </c>
      <c r="BQ122" s="80" t="str">
        <f t="shared" si="349"/>
        <v/>
      </c>
      <c r="BR122" s="8"/>
      <c r="BT122" s="81" t="str">
        <f>Kategorie!B122</f>
        <v xml:space="preserve">koszty związane z programami lojalnościowymi </v>
      </c>
      <c r="BU122" s="82">
        <v>0</v>
      </c>
      <c r="BV122" s="8">
        <v>0</v>
      </c>
      <c r="BW122" s="8">
        <f t="shared" si="350"/>
        <v>0</v>
      </c>
      <c r="BX122" s="80" t="str">
        <f t="shared" si="351"/>
        <v/>
      </c>
      <c r="BY122" s="8"/>
      <c r="BZ122" s="24"/>
      <c r="CA122" s="7" t="str">
        <f>Kategorie!B122</f>
        <v xml:space="preserve">koszty związane z programami lojalnościowymi </v>
      </c>
      <c r="CB122" s="82">
        <v>0</v>
      </c>
      <c r="CC122" s="8">
        <v>0</v>
      </c>
      <c r="CD122" s="8">
        <f t="shared" si="352"/>
        <v>0</v>
      </c>
      <c r="CE122" s="80" t="str">
        <f t="shared" si="353"/>
        <v/>
      </c>
      <c r="CF122" s="8"/>
    </row>
    <row r="123" spans="2:84" s="71" customFormat="1" outlineLevel="1">
      <c r="B123" s="7" t="str">
        <f>Kategorie!B123</f>
        <v>inne</v>
      </c>
      <c r="C123" s="79">
        <v>0</v>
      </c>
      <c r="D123" s="8">
        <v>0</v>
      </c>
      <c r="E123" s="8">
        <f t="shared" ref="E123:E124" si="354">C123-D123</f>
        <v>0</v>
      </c>
      <c r="F123" s="83" t="str">
        <f t="shared" ref="F123:F124" si="355">IFERROR(D123/C123,"")</f>
        <v/>
      </c>
      <c r="G123" s="17"/>
      <c r="I123" s="124" t="str">
        <f>Kategorie!B123</f>
        <v>inne</v>
      </c>
      <c r="J123" s="79">
        <v>0</v>
      </c>
      <c r="K123" s="8">
        <v>0</v>
      </c>
      <c r="L123" s="8">
        <f t="shared" si="332"/>
        <v>0</v>
      </c>
      <c r="M123" s="83" t="str">
        <f t="shared" si="333"/>
        <v/>
      </c>
      <c r="N123" s="17"/>
      <c r="P123" s="81" t="str">
        <f>Kategorie!B123</f>
        <v>inne</v>
      </c>
      <c r="Q123" s="79">
        <v>0</v>
      </c>
      <c r="R123" s="8">
        <v>0</v>
      </c>
      <c r="S123" s="8">
        <f t="shared" si="334"/>
        <v>0</v>
      </c>
      <c r="T123" s="83" t="str">
        <f t="shared" si="335"/>
        <v/>
      </c>
      <c r="U123" s="17"/>
      <c r="V123" s="25"/>
      <c r="W123" s="7" t="str">
        <f>Kategorie!B123</f>
        <v>inne</v>
      </c>
      <c r="X123" s="79">
        <v>0</v>
      </c>
      <c r="Y123" s="8">
        <v>0</v>
      </c>
      <c r="Z123" s="8">
        <f t="shared" si="336"/>
        <v>0</v>
      </c>
      <c r="AA123" s="83" t="str">
        <f t="shared" si="337"/>
        <v/>
      </c>
      <c r="AB123" s="17"/>
      <c r="AC123" s="25"/>
      <c r="AD123" s="81" t="str">
        <f>Kategorie!B123</f>
        <v>inne</v>
      </c>
      <c r="AE123" s="82">
        <v>0</v>
      </c>
      <c r="AF123" s="8">
        <v>0</v>
      </c>
      <c r="AG123" s="8">
        <f t="shared" si="338"/>
        <v>0</v>
      </c>
      <c r="AH123" s="83" t="str">
        <f t="shared" si="339"/>
        <v/>
      </c>
      <c r="AI123" s="17"/>
      <c r="AK123" s="81" t="str">
        <f>Kategorie!B123</f>
        <v>inne</v>
      </c>
      <c r="AL123" s="82">
        <v>0</v>
      </c>
      <c r="AM123" s="8">
        <v>0</v>
      </c>
      <c r="AN123" s="8">
        <f t="shared" si="340"/>
        <v>0</v>
      </c>
      <c r="AO123" s="83" t="str">
        <f t="shared" si="341"/>
        <v/>
      </c>
      <c r="AP123" s="17"/>
      <c r="AQ123" s="25"/>
      <c r="AR123" s="7" t="str">
        <f>Kategorie!B123</f>
        <v>inne</v>
      </c>
      <c r="AS123" s="82">
        <v>0</v>
      </c>
      <c r="AT123" s="8">
        <v>0</v>
      </c>
      <c r="AU123" s="8">
        <f t="shared" si="342"/>
        <v>0</v>
      </c>
      <c r="AV123" s="83" t="str">
        <f t="shared" si="343"/>
        <v/>
      </c>
      <c r="AW123" s="17"/>
      <c r="AY123" s="81" t="str">
        <f>Kategorie!B123</f>
        <v>inne</v>
      </c>
      <c r="AZ123" s="82">
        <v>0</v>
      </c>
      <c r="BA123" s="8">
        <v>0</v>
      </c>
      <c r="BB123" s="8">
        <f t="shared" si="344"/>
        <v>0</v>
      </c>
      <c r="BC123" s="83" t="str">
        <f t="shared" si="345"/>
        <v/>
      </c>
      <c r="BD123" s="17"/>
      <c r="BF123" s="81" t="str">
        <f>Kategorie!B123</f>
        <v>inne</v>
      </c>
      <c r="BG123" s="82">
        <v>0</v>
      </c>
      <c r="BH123" s="8">
        <v>0</v>
      </c>
      <c r="BI123" s="8">
        <f t="shared" si="346"/>
        <v>0</v>
      </c>
      <c r="BJ123" s="83" t="str">
        <f t="shared" si="347"/>
        <v/>
      </c>
      <c r="BK123" s="17"/>
      <c r="BL123" s="25"/>
      <c r="BM123" s="7" t="str">
        <f>Kategorie!B123</f>
        <v>inne</v>
      </c>
      <c r="BN123" s="82">
        <v>0</v>
      </c>
      <c r="BO123" s="8">
        <v>0</v>
      </c>
      <c r="BP123" s="8">
        <f t="shared" si="348"/>
        <v>0</v>
      </c>
      <c r="BQ123" s="83" t="str">
        <f t="shared" si="349"/>
        <v/>
      </c>
      <c r="BR123" s="17"/>
      <c r="BT123" s="81" t="str">
        <f>Kategorie!B123</f>
        <v>inne</v>
      </c>
      <c r="BU123" s="82">
        <v>0</v>
      </c>
      <c r="BV123" s="8">
        <v>0</v>
      </c>
      <c r="BW123" s="8">
        <f t="shared" si="350"/>
        <v>0</v>
      </c>
      <c r="BX123" s="83" t="str">
        <f t="shared" si="351"/>
        <v/>
      </c>
      <c r="BY123" s="17"/>
      <c r="BZ123" s="25"/>
      <c r="CA123" s="7" t="str">
        <f>Kategorie!B123</f>
        <v>inne</v>
      </c>
      <c r="CB123" s="82">
        <v>0</v>
      </c>
      <c r="CC123" s="8">
        <v>0</v>
      </c>
      <c r="CD123" s="8">
        <f t="shared" si="352"/>
        <v>0</v>
      </c>
      <c r="CE123" s="83" t="str">
        <f t="shared" si="353"/>
        <v/>
      </c>
      <c r="CF123" s="17"/>
    </row>
    <row r="124" spans="2:84" s="71" customFormat="1" outlineLevel="1">
      <c r="B124" s="7" t="str">
        <f>Kategorie!B124</f>
        <v>.</v>
      </c>
      <c r="C124" s="79">
        <v>0</v>
      </c>
      <c r="D124" s="8">
        <v>0</v>
      </c>
      <c r="E124" s="8">
        <f t="shared" si="354"/>
        <v>0</v>
      </c>
      <c r="F124" s="83" t="str">
        <f t="shared" si="355"/>
        <v/>
      </c>
      <c r="G124" s="17"/>
      <c r="I124" s="124" t="str">
        <f>Kategorie!B124</f>
        <v>.</v>
      </c>
      <c r="J124" s="79">
        <v>0</v>
      </c>
      <c r="K124" s="8">
        <v>0</v>
      </c>
      <c r="L124" s="8">
        <f t="shared" si="332"/>
        <v>0</v>
      </c>
      <c r="M124" s="83" t="str">
        <f t="shared" si="333"/>
        <v/>
      </c>
      <c r="N124" s="17"/>
      <c r="P124" s="81" t="str">
        <f>Kategorie!B124</f>
        <v>.</v>
      </c>
      <c r="Q124" s="79">
        <v>0</v>
      </c>
      <c r="R124" s="8">
        <v>0</v>
      </c>
      <c r="S124" s="8">
        <f t="shared" si="334"/>
        <v>0</v>
      </c>
      <c r="T124" s="83" t="str">
        <f t="shared" si="335"/>
        <v/>
      </c>
      <c r="U124" s="17"/>
      <c r="V124" s="25"/>
      <c r="W124" s="7" t="str">
        <f>Kategorie!B124</f>
        <v>.</v>
      </c>
      <c r="X124" s="79">
        <v>0</v>
      </c>
      <c r="Y124" s="8">
        <v>0</v>
      </c>
      <c r="Z124" s="8">
        <f t="shared" si="336"/>
        <v>0</v>
      </c>
      <c r="AA124" s="83" t="str">
        <f t="shared" si="337"/>
        <v/>
      </c>
      <c r="AB124" s="17"/>
      <c r="AC124" s="25"/>
      <c r="AD124" s="81" t="str">
        <f>Kategorie!B124</f>
        <v>.</v>
      </c>
      <c r="AE124" s="82">
        <v>0</v>
      </c>
      <c r="AF124" s="8">
        <v>0</v>
      </c>
      <c r="AG124" s="8">
        <f t="shared" si="338"/>
        <v>0</v>
      </c>
      <c r="AH124" s="83" t="str">
        <f t="shared" si="339"/>
        <v/>
      </c>
      <c r="AI124" s="17"/>
      <c r="AK124" s="81" t="str">
        <f>Kategorie!B124</f>
        <v>.</v>
      </c>
      <c r="AL124" s="82">
        <v>0</v>
      </c>
      <c r="AM124" s="8">
        <v>0</v>
      </c>
      <c r="AN124" s="8">
        <f t="shared" si="340"/>
        <v>0</v>
      </c>
      <c r="AO124" s="83" t="str">
        <f t="shared" si="341"/>
        <v/>
      </c>
      <c r="AP124" s="17"/>
      <c r="AQ124" s="25"/>
      <c r="AR124" s="7" t="str">
        <f>Kategorie!B124</f>
        <v>.</v>
      </c>
      <c r="AS124" s="82">
        <v>0</v>
      </c>
      <c r="AT124" s="8">
        <v>0</v>
      </c>
      <c r="AU124" s="8">
        <f t="shared" si="342"/>
        <v>0</v>
      </c>
      <c r="AV124" s="83" t="str">
        <f t="shared" si="343"/>
        <v/>
      </c>
      <c r="AW124" s="17"/>
      <c r="AY124" s="81" t="str">
        <f>Kategorie!B124</f>
        <v>.</v>
      </c>
      <c r="AZ124" s="82">
        <v>0</v>
      </c>
      <c r="BA124" s="8">
        <v>0</v>
      </c>
      <c r="BB124" s="8">
        <f t="shared" si="344"/>
        <v>0</v>
      </c>
      <c r="BC124" s="83" t="str">
        <f t="shared" si="345"/>
        <v/>
      </c>
      <c r="BD124" s="17"/>
      <c r="BF124" s="81" t="str">
        <f>Kategorie!B124</f>
        <v>.</v>
      </c>
      <c r="BG124" s="82">
        <v>0</v>
      </c>
      <c r="BH124" s="8">
        <v>0</v>
      </c>
      <c r="BI124" s="8">
        <f t="shared" si="346"/>
        <v>0</v>
      </c>
      <c r="BJ124" s="83" t="str">
        <f t="shared" si="347"/>
        <v/>
      </c>
      <c r="BK124" s="17"/>
      <c r="BL124" s="25"/>
      <c r="BM124" s="7" t="str">
        <f>Kategorie!B124</f>
        <v>.</v>
      </c>
      <c r="BN124" s="82">
        <v>0</v>
      </c>
      <c r="BO124" s="8">
        <v>0</v>
      </c>
      <c r="BP124" s="8">
        <f t="shared" si="348"/>
        <v>0</v>
      </c>
      <c r="BQ124" s="83" t="str">
        <f t="shared" si="349"/>
        <v/>
      </c>
      <c r="BR124" s="17"/>
      <c r="BT124" s="81" t="str">
        <f>Kategorie!B124</f>
        <v>.</v>
      </c>
      <c r="BU124" s="82">
        <v>0</v>
      </c>
      <c r="BV124" s="8">
        <v>0</v>
      </c>
      <c r="BW124" s="8">
        <f t="shared" si="350"/>
        <v>0</v>
      </c>
      <c r="BX124" s="83" t="str">
        <f t="shared" si="351"/>
        <v/>
      </c>
      <c r="BY124" s="17"/>
      <c r="BZ124" s="25"/>
      <c r="CA124" s="7" t="str">
        <f>Kategorie!B124</f>
        <v>.</v>
      </c>
      <c r="CB124" s="82">
        <v>0</v>
      </c>
      <c r="CC124" s="8">
        <v>0</v>
      </c>
      <c r="CD124" s="8">
        <f t="shared" si="352"/>
        <v>0</v>
      </c>
      <c r="CE124" s="83" t="str">
        <f t="shared" si="353"/>
        <v/>
      </c>
      <c r="CF124" s="17"/>
    </row>
    <row r="125" spans="2:84" s="71" customFormat="1" outlineLevel="1">
      <c r="B125" s="18" t="s">
        <v>2</v>
      </c>
      <c r="C125" s="14"/>
      <c r="D125" s="14"/>
      <c r="E125" s="14"/>
      <c r="F125" s="14"/>
      <c r="G125" s="14"/>
      <c r="I125" s="121" t="s">
        <v>2</v>
      </c>
      <c r="J125" s="14"/>
      <c r="K125" s="14"/>
      <c r="L125" s="14"/>
      <c r="M125" s="14"/>
      <c r="N125" s="14"/>
      <c r="P125" s="14"/>
      <c r="Q125" s="14"/>
      <c r="R125" s="14"/>
      <c r="S125" s="14"/>
      <c r="T125" s="14"/>
      <c r="U125" s="14"/>
      <c r="W125" s="14"/>
      <c r="X125" s="14"/>
      <c r="Y125" s="14"/>
      <c r="Z125" s="14"/>
      <c r="AA125" s="14"/>
      <c r="AB125" s="14"/>
      <c r="AD125" s="14"/>
      <c r="AE125" s="14"/>
      <c r="AF125" s="14"/>
      <c r="AG125" s="14"/>
      <c r="AH125" s="14"/>
      <c r="AI125" s="14"/>
      <c r="AK125" s="14"/>
      <c r="AL125" s="14"/>
      <c r="AM125" s="14"/>
      <c r="AN125" s="14"/>
      <c r="AO125" s="14"/>
      <c r="AP125" s="14"/>
      <c r="AR125" s="14"/>
      <c r="AS125" s="14"/>
      <c r="AT125" s="14"/>
      <c r="AU125" s="14"/>
      <c r="AV125" s="14"/>
      <c r="AW125" s="14"/>
      <c r="AY125" s="14"/>
      <c r="AZ125" s="14"/>
      <c r="BA125" s="14"/>
      <c r="BB125" s="14"/>
      <c r="BC125" s="14"/>
      <c r="BD125" s="14"/>
      <c r="BF125" s="14"/>
      <c r="BG125" s="14"/>
      <c r="BH125" s="14"/>
      <c r="BI125" s="14"/>
      <c r="BJ125" s="14"/>
      <c r="BK125" s="14"/>
      <c r="BM125" s="14"/>
      <c r="BN125" s="14"/>
      <c r="BO125" s="14"/>
      <c r="BP125" s="14"/>
      <c r="BQ125" s="14"/>
      <c r="BR125" s="14"/>
      <c r="BT125" s="14"/>
      <c r="BU125" s="14"/>
      <c r="BV125" s="14"/>
      <c r="BW125" s="14"/>
      <c r="BX125" s="14"/>
      <c r="BY125" s="14"/>
      <c r="CA125" s="14"/>
      <c r="CB125" s="14"/>
      <c r="CC125" s="14"/>
      <c r="CD125" s="14"/>
      <c r="CE125" s="14"/>
      <c r="CF125" s="14"/>
    </row>
    <row r="126" spans="2:84" s="71" customFormat="1">
      <c r="B126" s="87" t="str">
        <f>Kategorie!B126</f>
        <v>Edukacja oraz rozwój</v>
      </c>
      <c r="C126" s="32">
        <f t="shared" ref="C126:D126" si="356">SUM(C127:C136)</f>
        <v>0</v>
      </c>
      <c r="D126" s="77">
        <f t="shared" si="356"/>
        <v>0</v>
      </c>
      <c r="E126" s="88">
        <f>C126-D126</f>
        <v>0</v>
      </c>
      <c r="F126" s="78" t="str">
        <f>IFERROR(D126/C126,"")</f>
        <v/>
      </c>
      <c r="G126" s="88"/>
      <c r="I126" s="123" t="str">
        <f>Kategorie!B126</f>
        <v>Edukacja oraz rozwój</v>
      </c>
      <c r="J126" s="32">
        <f t="shared" ref="J126:K126" si="357">SUM(J127:J136)</f>
        <v>0</v>
      </c>
      <c r="K126" s="77">
        <f t="shared" si="357"/>
        <v>0</v>
      </c>
      <c r="L126" s="88">
        <f>J126-K126</f>
        <v>0</v>
      </c>
      <c r="M126" s="78" t="str">
        <f>IFERROR(K126/J126,"")</f>
        <v/>
      </c>
      <c r="N126" s="88"/>
      <c r="P126" s="43" t="str">
        <f>Kategorie!B126</f>
        <v>Edukacja oraz rozwój</v>
      </c>
      <c r="Q126" s="32">
        <f t="shared" ref="Q126:R126" si="358">SUM(Q127:Q136)</f>
        <v>0</v>
      </c>
      <c r="R126" s="77">
        <f t="shared" si="358"/>
        <v>0</v>
      </c>
      <c r="S126" s="88">
        <f>Q126-R126</f>
        <v>0</v>
      </c>
      <c r="T126" s="78" t="str">
        <f>IFERROR(R126/Q126,"")</f>
        <v/>
      </c>
      <c r="U126" s="88"/>
      <c r="V126" s="89"/>
      <c r="W126" s="43" t="str">
        <f>Kategorie!B126</f>
        <v>Edukacja oraz rozwój</v>
      </c>
      <c r="X126" s="32">
        <f t="shared" ref="X126:Y126" si="359">SUM(X127:X136)</f>
        <v>0</v>
      </c>
      <c r="Y126" s="77">
        <f t="shared" si="359"/>
        <v>0</v>
      </c>
      <c r="Z126" s="88">
        <f>X126-Y126</f>
        <v>0</v>
      </c>
      <c r="AA126" s="78" t="str">
        <f>IFERROR(Y126/X126,"")</f>
        <v/>
      </c>
      <c r="AB126" s="88"/>
      <c r="AC126" s="89"/>
      <c r="AD126" s="43" t="str">
        <f>Kategorie!B126</f>
        <v>Edukacja oraz rozwój</v>
      </c>
      <c r="AE126" s="32">
        <f t="shared" ref="AE126:AF126" si="360">SUM(AE127:AE136)</f>
        <v>0</v>
      </c>
      <c r="AF126" s="77">
        <f t="shared" si="360"/>
        <v>0</v>
      </c>
      <c r="AG126" s="88">
        <f>AE126-AF126</f>
        <v>0</v>
      </c>
      <c r="AH126" s="78" t="str">
        <f>IFERROR(AF126/AE126,"")</f>
        <v/>
      </c>
      <c r="AI126" s="88"/>
      <c r="AK126" s="43" t="str">
        <f>Kategorie!B126</f>
        <v>Edukacja oraz rozwój</v>
      </c>
      <c r="AL126" s="88">
        <f>SUM(Tabela153951750182[[#All],[Kolumna2]])</f>
        <v>0</v>
      </c>
      <c r="AM126" s="88">
        <f>SUM(Tabela153951750182[[#All],[Kolumna3]])</f>
        <v>0</v>
      </c>
      <c r="AN126" s="88">
        <f>AL126-AM126</f>
        <v>0</v>
      </c>
      <c r="AO126" s="78" t="str">
        <f>IFERROR(AM126/AL126,"")</f>
        <v/>
      </c>
      <c r="AP126" s="88"/>
      <c r="AQ126" s="89"/>
      <c r="AR126" s="43" t="str">
        <f>Kategorie!B126</f>
        <v>Edukacja oraz rozwój</v>
      </c>
      <c r="AS126" s="32">
        <f t="shared" ref="AS126:AT126" si="361">SUM(AS127:AS136)</f>
        <v>0</v>
      </c>
      <c r="AT126" s="77">
        <f t="shared" si="361"/>
        <v>0</v>
      </c>
      <c r="AU126" s="88">
        <f>AS126-AT126</f>
        <v>0</v>
      </c>
      <c r="AV126" s="78" t="str">
        <f>IFERROR(AT126/AS126,"")</f>
        <v/>
      </c>
      <c r="AW126" s="88"/>
      <c r="AY126" s="43" t="str">
        <f>Kategorie!B126</f>
        <v>Edukacja oraz rozwój</v>
      </c>
      <c r="AZ126" s="32">
        <f t="shared" ref="AZ126:BA126" si="362">SUM(AZ127:AZ136)</f>
        <v>0</v>
      </c>
      <c r="BA126" s="77">
        <f t="shared" si="362"/>
        <v>0</v>
      </c>
      <c r="BB126" s="88">
        <f>AZ126-BA126</f>
        <v>0</v>
      </c>
      <c r="BC126" s="78" t="str">
        <f>IFERROR(BA126/AZ126,"")</f>
        <v/>
      </c>
      <c r="BD126" s="88"/>
      <c r="BF126" s="43" t="str">
        <f>Kategorie!B126</f>
        <v>Edukacja oraz rozwój</v>
      </c>
      <c r="BG126" s="32">
        <f t="shared" ref="BG126:BH126" si="363">SUM(BG127:BG136)</f>
        <v>0</v>
      </c>
      <c r="BH126" s="77">
        <f t="shared" si="363"/>
        <v>0</v>
      </c>
      <c r="BI126" s="88">
        <f>BG126-BH126</f>
        <v>0</v>
      </c>
      <c r="BJ126" s="78" t="str">
        <f>IFERROR(BH126/BG126,"")</f>
        <v/>
      </c>
      <c r="BK126" s="88"/>
      <c r="BL126" s="89"/>
      <c r="BM126" s="43" t="str">
        <f>Kategorie!B126</f>
        <v>Edukacja oraz rozwój</v>
      </c>
      <c r="BN126" s="32">
        <f t="shared" ref="BN126:BO126" si="364">SUM(BN127:BN136)</f>
        <v>0</v>
      </c>
      <c r="BO126" s="77">
        <f t="shared" si="364"/>
        <v>0</v>
      </c>
      <c r="BP126" s="88">
        <f>BN126-BO126</f>
        <v>0</v>
      </c>
      <c r="BQ126" s="78" t="str">
        <f>IFERROR(BO126/BN126,"")</f>
        <v/>
      </c>
      <c r="BR126" s="88"/>
      <c r="BT126" s="43" t="str">
        <f>Kategorie!B126</f>
        <v>Edukacja oraz rozwój</v>
      </c>
      <c r="BU126" s="32">
        <f t="shared" ref="BU126:BV126" si="365">SUM(BU127:BU136)</f>
        <v>0</v>
      </c>
      <c r="BV126" s="77">
        <f t="shared" si="365"/>
        <v>0</v>
      </c>
      <c r="BW126" s="88">
        <f>BU126-BV126</f>
        <v>0</v>
      </c>
      <c r="BX126" s="78" t="str">
        <f>IFERROR(BV126/BU126,"")</f>
        <v/>
      </c>
      <c r="BY126" s="88"/>
      <c r="BZ126" s="89"/>
      <c r="CA126" s="43" t="str">
        <f>Kategorie!B126</f>
        <v>Edukacja oraz rozwój</v>
      </c>
      <c r="CB126" s="32">
        <f t="shared" ref="CB126:CC126" si="366">SUM(CB127:CB136)</f>
        <v>0</v>
      </c>
      <c r="CC126" s="77">
        <f t="shared" si="366"/>
        <v>0</v>
      </c>
      <c r="CD126" s="88">
        <f>CB126-CC126</f>
        <v>0</v>
      </c>
      <c r="CE126" s="78" t="str">
        <f>IFERROR(CC126/CB126,"")</f>
        <v/>
      </c>
      <c r="CF126" s="88"/>
    </row>
    <row r="127" spans="2:84" s="71" customFormat="1" outlineLevel="1">
      <c r="B127" s="7" t="str">
        <f>Kategorie!B127</f>
        <v xml:space="preserve">czasopisma branżowe </v>
      </c>
      <c r="C127" s="79">
        <v>0</v>
      </c>
      <c r="D127" s="8">
        <v>0</v>
      </c>
      <c r="E127" s="8">
        <f t="shared" ref="E127:E132" si="367">C127-D127</f>
        <v>0</v>
      </c>
      <c r="F127" s="80" t="str">
        <f t="shared" ref="F127:F132" si="368">IFERROR(D127/C127,"")</f>
        <v/>
      </c>
      <c r="G127" s="8"/>
      <c r="I127" s="122" t="str">
        <f>Kategorie!B127</f>
        <v xml:space="preserve">czasopisma branżowe </v>
      </c>
      <c r="J127" s="79">
        <v>0</v>
      </c>
      <c r="K127" s="8">
        <v>0</v>
      </c>
      <c r="L127" s="8">
        <f t="shared" ref="L127:L136" si="369">J127-K127</f>
        <v>0</v>
      </c>
      <c r="M127" s="80" t="str">
        <f t="shared" ref="M127:M136" si="370">IFERROR(K127/J127,"")</f>
        <v/>
      </c>
      <c r="N127" s="8"/>
      <c r="P127" s="81" t="str">
        <f>Kategorie!B127</f>
        <v xml:space="preserve">czasopisma branżowe </v>
      </c>
      <c r="Q127" s="79">
        <v>0</v>
      </c>
      <c r="R127" s="8">
        <v>0</v>
      </c>
      <c r="S127" s="8">
        <f t="shared" ref="S127:S136" si="371">Q127-R127</f>
        <v>0</v>
      </c>
      <c r="T127" s="80" t="str">
        <f t="shared" ref="T127:T136" si="372">IFERROR(R127/Q127,"")</f>
        <v/>
      </c>
      <c r="U127" s="8"/>
      <c r="V127" s="24"/>
      <c r="W127" s="7" t="str">
        <f>Kategorie!B127</f>
        <v xml:space="preserve">czasopisma branżowe </v>
      </c>
      <c r="X127" s="79">
        <v>0</v>
      </c>
      <c r="Y127" s="8">
        <v>0</v>
      </c>
      <c r="Z127" s="8">
        <f t="shared" ref="Z127:Z136" si="373">X127-Y127</f>
        <v>0</v>
      </c>
      <c r="AA127" s="80" t="str">
        <f t="shared" ref="AA127:AA136" si="374">IFERROR(Y127/X127,"")</f>
        <v/>
      </c>
      <c r="AB127" s="8"/>
      <c r="AC127" s="24"/>
      <c r="AD127" s="81" t="str">
        <f>Kategorie!B127</f>
        <v xml:space="preserve">czasopisma branżowe </v>
      </c>
      <c r="AE127" s="82">
        <v>0</v>
      </c>
      <c r="AF127" s="8">
        <v>0</v>
      </c>
      <c r="AG127" s="8">
        <f t="shared" ref="AG127:AG136" si="375">AE127-AF127</f>
        <v>0</v>
      </c>
      <c r="AH127" s="80" t="str">
        <f t="shared" ref="AH127:AH136" si="376">IFERROR(AF127/AE127,"")</f>
        <v/>
      </c>
      <c r="AI127" s="8"/>
      <c r="AK127" s="81" t="str">
        <f>Kategorie!B127</f>
        <v xml:space="preserve">czasopisma branżowe </v>
      </c>
      <c r="AL127" s="82">
        <v>0</v>
      </c>
      <c r="AM127" s="8">
        <v>0</v>
      </c>
      <c r="AN127" s="8">
        <f t="shared" ref="AN127:AN136" si="377">AL127-AM127</f>
        <v>0</v>
      </c>
      <c r="AO127" s="80" t="str">
        <f t="shared" ref="AO127:AO136" si="378">IFERROR(AM127/AL127,"")</f>
        <v/>
      </c>
      <c r="AP127" s="8"/>
      <c r="AQ127" s="24"/>
      <c r="AR127" s="7" t="str">
        <f>Kategorie!B127</f>
        <v xml:space="preserve">czasopisma branżowe </v>
      </c>
      <c r="AS127" s="82">
        <v>0</v>
      </c>
      <c r="AT127" s="8">
        <v>0</v>
      </c>
      <c r="AU127" s="8">
        <f t="shared" ref="AU127:AU136" si="379">AS127-AT127</f>
        <v>0</v>
      </c>
      <c r="AV127" s="80" t="str">
        <f t="shared" ref="AV127:AV136" si="380">IFERROR(AT127/AS127,"")</f>
        <v/>
      </c>
      <c r="AW127" s="8"/>
      <c r="AY127" s="81" t="str">
        <f>Kategorie!B127</f>
        <v xml:space="preserve">czasopisma branżowe </v>
      </c>
      <c r="AZ127" s="82">
        <v>0</v>
      </c>
      <c r="BA127" s="8">
        <v>0</v>
      </c>
      <c r="BB127" s="8">
        <f t="shared" ref="BB127:BB136" si="381">AZ127-BA127</f>
        <v>0</v>
      </c>
      <c r="BC127" s="80" t="str">
        <f t="shared" ref="BC127:BC136" si="382">IFERROR(BA127/AZ127,"")</f>
        <v/>
      </c>
      <c r="BD127" s="8"/>
      <c r="BF127" s="81" t="str">
        <f>Kategorie!B127</f>
        <v xml:space="preserve">czasopisma branżowe </v>
      </c>
      <c r="BG127" s="82">
        <v>0</v>
      </c>
      <c r="BH127" s="8">
        <v>0</v>
      </c>
      <c r="BI127" s="8">
        <f t="shared" ref="BI127:BI136" si="383">BG127-BH127</f>
        <v>0</v>
      </c>
      <c r="BJ127" s="80" t="str">
        <f t="shared" ref="BJ127:BJ136" si="384">IFERROR(BH127/BG127,"")</f>
        <v/>
      </c>
      <c r="BK127" s="8"/>
      <c r="BL127" s="24"/>
      <c r="BM127" s="7" t="str">
        <f>Kategorie!B127</f>
        <v xml:space="preserve">czasopisma branżowe </v>
      </c>
      <c r="BN127" s="82">
        <v>0</v>
      </c>
      <c r="BO127" s="8">
        <v>0</v>
      </c>
      <c r="BP127" s="8">
        <f t="shared" ref="BP127:BP136" si="385">BN127-BO127</f>
        <v>0</v>
      </c>
      <c r="BQ127" s="80" t="str">
        <f t="shared" ref="BQ127:BQ136" si="386">IFERROR(BO127/BN127,"")</f>
        <v/>
      </c>
      <c r="BR127" s="8"/>
      <c r="BT127" s="81" t="str">
        <f>Kategorie!B127</f>
        <v xml:space="preserve">czasopisma branżowe </v>
      </c>
      <c r="BU127" s="82">
        <v>0</v>
      </c>
      <c r="BV127" s="8">
        <v>0</v>
      </c>
      <c r="BW127" s="8">
        <f t="shared" ref="BW127:BW136" si="387">BU127-BV127</f>
        <v>0</v>
      </c>
      <c r="BX127" s="80" t="str">
        <f t="shared" ref="BX127:BX136" si="388">IFERROR(BV127/BU127,"")</f>
        <v/>
      </c>
      <c r="BY127" s="8"/>
      <c r="BZ127" s="24"/>
      <c r="CA127" s="7" t="str">
        <f>Kategorie!B127</f>
        <v xml:space="preserve">czasopisma branżowe </v>
      </c>
      <c r="CB127" s="82">
        <v>0</v>
      </c>
      <c r="CC127" s="8">
        <v>0</v>
      </c>
      <c r="CD127" s="8">
        <f t="shared" ref="CD127:CD136" si="389">CB127-CC127</f>
        <v>0</v>
      </c>
      <c r="CE127" s="80" t="str">
        <f t="shared" ref="CE127:CE136" si="390">IFERROR(CC127/CB127,"")</f>
        <v/>
      </c>
      <c r="CF127" s="8"/>
    </row>
    <row r="128" spans="2:84" s="71" customFormat="1" outlineLevel="1">
      <c r="B128" s="7" t="str">
        <f>Kategorie!B128</f>
        <v>ksiązki i e-booki</v>
      </c>
      <c r="C128" s="79">
        <v>0</v>
      </c>
      <c r="D128" s="8">
        <v>0</v>
      </c>
      <c r="E128" s="8">
        <f t="shared" si="367"/>
        <v>0</v>
      </c>
      <c r="F128" s="80" t="str">
        <f t="shared" si="368"/>
        <v/>
      </c>
      <c r="G128" s="8"/>
      <c r="I128" s="122" t="str">
        <f>Kategorie!B128</f>
        <v>ksiązki i e-booki</v>
      </c>
      <c r="J128" s="79">
        <v>0</v>
      </c>
      <c r="K128" s="8">
        <v>0</v>
      </c>
      <c r="L128" s="8">
        <f t="shared" si="369"/>
        <v>0</v>
      </c>
      <c r="M128" s="80" t="str">
        <f t="shared" si="370"/>
        <v/>
      </c>
      <c r="N128" s="8"/>
      <c r="P128" s="81" t="str">
        <f>Kategorie!B128</f>
        <v>ksiązki i e-booki</v>
      </c>
      <c r="Q128" s="79">
        <v>0</v>
      </c>
      <c r="R128" s="8">
        <v>0</v>
      </c>
      <c r="S128" s="8">
        <f t="shared" si="371"/>
        <v>0</v>
      </c>
      <c r="T128" s="80" t="str">
        <f t="shared" si="372"/>
        <v/>
      </c>
      <c r="U128" s="8"/>
      <c r="V128" s="24"/>
      <c r="W128" s="7" t="str">
        <f>Kategorie!B128</f>
        <v>ksiązki i e-booki</v>
      </c>
      <c r="X128" s="79">
        <v>0</v>
      </c>
      <c r="Y128" s="8">
        <v>0</v>
      </c>
      <c r="Z128" s="8">
        <f t="shared" si="373"/>
        <v>0</v>
      </c>
      <c r="AA128" s="80" t="str">
        <f t="shared" si="374"/>
        <v/>
      </c>
      <c r="AB128" s="8"/>
      <c r="AC128" s="24"/>
      <c r="AD128" s="81" t="str">
        <f>Kategorie!B128</f>
        <v>ksiązki i e-booki</v>
      </c>
      <c r="AE128" s="82">
        <v>0</v>
      </c>
      <c r="AF128" s="8">
        <v>0</v>
      </c>
      <c r="AG128" s="8">
        <f t="shared" si="375"/>
        <v>0</v>
      </c>
      <c r="AH128" s="80" t="str">
        <f t="shared" si="376"/>
        <v/>
      </c>
      <c r="AI128" s="8"/>
      <c r="AK128" s="81" t="str">
        <f>Kategorie!B128</f>
        <v>ksiązki i e-booki</v>
      </c>
      <c r="AL128" s="82">
        <v>0</v>
      </c>
      <c r="AM128" s="8">
        <v>0</v>
      </c>
      <c r="AN128" s="8">
        <f t="shared" si="377"/>
        <v>0</v>
      </c>
      <c r="AO128" s="80" t="str">
        <f t="shared" si="378"/>
        <v/>
      </c>
      <c r="AP128" s="8"/>
      <c r="AQ128" s="24"/>
      <c r="AR128" s="7" t="str">
        <f>Kategorie!B128</f>
        <v>ksiązki i e-booki</v>
      </c>
      <c r="AS128" s="82">
        <v>0</v>
      </c>
      <c r="AT128" s="8">
        <v>0</v>
      </c>
      <c r="AU128" s="8">
        <f t="shared" si="379"/>
        <v>0</v>
      </c>
      <c r="AV128" s="80" t="str">
        <f t="shared" si="380"/>
        <v/>
      </c>
      <c r="AW128" s="8"/>
      <c r="AY128" s="81" t="str">
        <f>Kategorie!B128</f>
        <v>ksiązki i e-booki</v>
      </c>
      <c r="AZ128" s="82">
        <v>0</v>
      </c>
      <c r="BA128" s="8">
        <v>0</v>
      </c>
      <c r="BB128" s="8">
        <f t="shared" si="381"/>
        <v>0</v>
      </c>
      <c r="BC128" s="80" t="str">
        <f t="shared" si="382"/>
        <v/>
      </c>
      <c r="BD128" s="8"/>
      <c r="BF128" s="81" t="str">
        <f>Kategorie!B128</f>
        <v>ksiązki i e-booki</v>
      </c>
      <c r="BG128" s="82">
        <v>0</v>
      </c>
      <c r="BH128" s="8">
        <v>0</v>
      </c>
      <c r="BI128" s="8">
        <f t="shared" si="383"/>
        <v>0</v>
      </c>
      <c r="BJ128" s="80" t="str">
        <f t="shared" si="384"/>
        <v/>
      </c>
      <c r="BK128" s="8"/>
      <c r="BL128" s="24"/>
      <c r="BM128" s="7" t="str">
        <f>Kategorie!B128</f>
        <v>ksiązki i e-booki</v>
      </c>
      <c r="BN128" s="82">
        <v>0</v>
      </c>
      <c r="BO128" s="8">
        <v>0</v>
      </c>
      <c r="BP128" s="8">
        <f t="shared" si="385"/>
        <v>0</v>
      </c>
      <c r="BQ128" s="80" t="str">
        <f t="shared" si="386"/>
        <v/>
      </c>
      <c r="BR128" s="8"/>
      <c r="BT128" s="81" t="str">
        <f>Kategorie!B128</f>
        <v>ksiązki i e-booki</v>
      </c>
      <c r="BU128" s="82">
        <v>0</v>
      </c>
      <c r="BV128" s="8">
        <v>0</v>
      </c>
      <c r="BW128" s="8">
        <f t="shared" si="387"/>
        <v>0</v>
      </c>
      <c r="BX128" s="80" t="str">
        <f t="shared" si="388"/>
        <v/>
      </c>
      <c r="BY128" s="8"/>
      <c r="BZ128" s="24"/>
      <c r="CA128" s="7" t="str">
        <f>Kategorie!B128</f>
        <v>ksiązki i e-booki</v>
      </c>
      <c r="CB128" s="82">
        <v>0</v>
      </c>
      <c r="CC128" s="8">
        <v>0</v>
      </c>
      <c r="CD128" s="8">
        <f t="shared" si="389"/>
        <v>0</v>
      </c>
      <c r="CE128" s="80" t="str">
        <f t="shared" si="390"/>
        <v/>
      </c>
      <c r="CF128" s="8"/>
    </row>
    <row r="129" spans="2:84" s="71" customFormat="1" outlineLevel="1">
      <c r="B129" s="7" t="str">
        <f>Kategorie!B129</f>
        <v>szkolenia</v>
      </c>
      <c r="C129" s="79">
        <v>0</v>
      </c>
      <c r="D129" s="8">
        <v>0</v>
      </c>
      <c r="E129" s="8">
        <f t="shared" si="367"/>
        <v>0</v>
      </c>
      <c r="F129" s="80" t="str">
        <f t="shared" si="368"/>
        <v/>
      </c>
      <c r="G129" s="8"/>
      <c r="I129" s="122" t="str">
        <f>Kategorie!B129</f>
        <v>szkolenia</v>
      </c>
      <c r="J129" s="79">
        <v>0</v>
      </c>
      <c r="K129" s="8">
        <v>0</v>
      </c>
      <c r="L129" s="8">
        <f t="shared" si="369"/>
        <v>0</v>
      </c>
      <c r="M129" s="80" t="str">
        <f t="shared" si="370"/>
        <v/>
      </c>
      <c r="N129" s="8"/>
      <c r="P129" s="81" t="str">
        <f>Kategorie!B129</f>
        <v>szkolenia</v>
      </c>
      <c r="Q129" s="79">
        <v>0</v>
      </c>
      <c r="R129" s="8">
        <v>0</v>
      </c>
      <c r="S129" s="8">
        <f t="shared" si="371"/>
        <v>0</v>
      </c>
      <c r="T129" s="80" t="str">
        <f t="shared" si="372"/>
        <v/>
      </c>
      <c r="U129" s="8"/>
      <c r="V129" s="24"/>
      <c r="W129" s="7" t="str">
        <f>Kategorie!B129</f>
        <v>szkolenia</v>
      </c>
      <c r="X129" s="79">
        <v>0</v>
      </c>
      <c r="Y129" s="8">
        <v>0</v>
      </c>
      <c r="Z129" s="8">
        <f t="shared" si="373"/>
        <v>0</v>
      </c>
      <c r="AA129" s="80" t="str">
        <f t="shared" si="374"/>
        <v/>
      </c>
      <c r="AB129" s="8"/>
      <c r="AC129" s="24"/>
      <c r="AD129" s="81" t="str">
        <f>Kategorie!B129</f>
        <v>szkolenia</v>
      </c>
      <c r="AE129" s="82">
        <v>0</v>
      </c>
      <c r="AF129" s="8">
        <v>0</v>
      </c>
      <c r="AG129" s="8">
        <f t="shared" si="375"/>
        <v>0</v>
      </c>
      <c r="AH129" s="80" t="str">
        <f t="shared" si="376"/>
        <v/>
      </c>
      <c r="AI129" s="8"/>
      <c r="AK129" s="81" t="str">
        <f>Kategorie!B129</f>
        <v>szkolenia</v>
      </c>
      <c r="AL129" s="82">
        <v>0</v>
      </c>
      <c r="AM129" s="8">
        <v>0</v>
      </c>
      <c r="AN129" s="8">
        <f t="shared" si="377"/>
        <v>0</v>
      </c>
      <c r="AO129" s="80" t="str">
        <f t="shared" si="378"/>
        <v/>
      </c>
      <c r="AP129" s="8"/>
      <c r="AQ129" s="24"/>
      <c r="AR129" s="7" t="str">
        <f>Kategorie!B129</f>
        <v>szkolenia</v>
      </c>
      <c r="AS129" s="82">
        <v>0</v>
      </c>
      <c r="AT129" s="8">
        <v>0</v>
      </c>
      <c r="AU129" s="8">
        <f t="shared" si="379"/>
        <v>0</v>
      </c>
      <c r="AV129" s="80" t="str">
        <f t="shared" si="380"/>
        <v/>
      </c>
      <c r="AW129" s="8"/>
      <c r="AY129" s="81" t="str">
        <f>Kategorie!B129</f>
        <v>szkolenia</v>
      </c>
      <c r="AZ129" s="82">
        <v>0</v>
      </c>
      <c r="BA129" s="8">
        <v>0</v>
      </c>
      <c r="BB129" s="8">
        <f t="shared" si="381"/>
        <v>0</v>
      </c>
      <c r="BC129" s="80" t="str">
        <f t="shared" si="382"/>
        <v/>
      </c>
      <c r="BD129" s="8"/>
      <c r="BF129" s="81" t="str">
        <f>Kategorie!B129</f>
        <v>szkolenia</v>
      </c>
      <c r="BG129" s="82">
        <v>0</v>
      </c>
      <c r="BH129" s="8">
        <v>0</v>
      </c>
      <c r="BI129" s="8">
        <f t="shared" si="383"/>
        <v>0</v>
      </c>
      <c r="BJ129" s="80" t="str">
        <f t="shared" si="384"/>
        <v/>
      </c>
      <c r="BK129" s="8"/>
      <c r="BL129" s="24"/>
      <c r="BM129" s="7" t="str">
        <f>Kategorie!B129</f>
        <v>szkolenia</v>
      </c>
      <c r="BN129" s="82">
        <v>0</v>
      </c>
      <c r="BO129" s="8">
        <v>0</v>
      </c>
      <c r="BP129" s="8">
        <f t="shared" si="385"/>
        <v>0</v>
      </c>
      <c r="BQ129" s="80" t="str">
        <f t="shared" si="386"/>
        <v/>
      </c>
      <c r="BR129" s="8"/>
      <c r="BT129" s="81" t="str">
        <f>Kategorie!B129</f>
        <v>szkolenia</v>
      </c>
      <c r="BU129" s="82">
        <v>0</v>
      </c>
      <c r="BV129" s="8">
        <v>0</v>
      </c>
      <c r="BW129" s="8">
        <f t="shared" si="387"/>
        <v>0</v>
      </c>
      <c r="BX129" s="80" t="str">
        <f t="shared" si="388"/>
        <v/>
      </c>
      <c r="BY129" s="8"/>
      <c r="BZ129" s="24"/>
      <c r="CA129" s="7" t="str">
        <f>Kategorie!B129</f>
        <v>szkolenia</v>
      </c>
      <c r="CB129" s="82">
        <v>0</v>
      </c>
      <c r="CC129" s="8">
        <v>0</v>
      </c>
      <c r="CD129" s="8">
        <f t="shared" si="389"/>
        <v>0</v>
      </c>
      <c r="CE129" s="80" t="str">
        <f t="shared" si="390"/>
        <v/>
      </c>
      <c r="CF129" s="8"/>
    </row>
    <row r="130" spans="2:84" s="71" customFormat="1" outlineLevel="1">
      <c r="B130" s="7" t="str">
        <f>Kategorie!B130</f>
        <v>bilety na targi, konferencje, kongresy itp.</v>
      </c>
      <c r="C130" s="79">
        <v>0</v>
      </c>
      <c r="D130" s="8">
        <v>0</v>
      </c>
      <c r="E130" s="8">
        <f t="shared" si="367"/>
        <v>0</v>
      </c>
      <c r="F130" s="80" t="str">
        <f t="shared" si="368"/>
        <v/>
      </c>
      <c r="G130" s="8"/>
      <c r="I130" s="122" t="str">
        <f>Kategorie!B130</f>
        <v>bilety na targi, konferencje, kongresy itp.</v>
      </c>
      <c r="J130" s="79">
        <v>0</v>
      </c>
      <c r="K130" s="8">
        <v>0</v>
      </c>
      <c r="L130" s="8">
        <f t="shared" si="369"/>
        <v>0</v>
      </c>
      <c r="M130" s="80" t="str">
        <f t="shared" si="370"/>
        <v/>
      </c>
      <c r="N130" s="8"/>
      <c r="P130" s="81" t="str">
        <f>Kategorie!B130</f>
        <v>bilety na targi, konferencje, kongresy itp.</v>
      </c>
      <c r="Q130" s="79">
        <v>0</v>
      </c>
      <c r="R130" s="8">
        <v>0</v>
      </c>
      <c r="S130" s="8">
        <f t="shared" si="371"/>
        <v>0</v>
      </c>
      <c r="T130" s="80" t="str">
        <f t="shared" si="372"/>
        <v/>
      </c>
      <c r="U130" s="8"/>
      <c r="V130" s="24"/>
      <c r="W130" s="7" t="str">
        <f>Kategorie!B130</f>
        <v>bilety na targi, konferencje, kongresy itp.</v>
      </c>
      <c r="X130" s="79">
        <v>0</v>
      </c>
      <c r="Y130" s="8">
        <v>0</v>
      </c>
      <c r="Z130" s="8">
        <f t="shared" si="373"/>
        <v>0</v>
      </c>
      <c r="AA130" s="80" t="str">
        <f t="shared" si="374"/>
        <v/>
      </c>
      <c r="AB130" s="8"/>
      <c r="AC130" s="24"/>
      <c r="AD130" s="81" t="str">
        <f>Kategorie!B130</f>
        <v>bilety na targi, konferencje, kongresy itp.</v>
      </c>
      <c r="AE130" s="82">
        <v>0</v>
      </c>
      <c r="AF130" s="8">
        <v>0</v>
      </c>
      <c r="AG130" s="8">
        <f t="shared" si="375"/>
        <v>0</v>
      </c>
      <c r="AH130" s="80" t="str">
        <f t="shared" si="376"/>
        <v/>
      </c>
      <c r="AI130" s="8"/>
      <c r="AK130" s="81" t="str">
        <f>Kategorie!B130</f>
        <v>bilety na targi, konferencje, kongresy itp.</v>
      </c>
      <c r="AL130" s="82">
        <v>0</v>
      </c>
      <c r="AM130" s="8">
        <v>0</v>
      </c>
      <c r="AN130" s="8">
        <f t="shared" si="377"/>
        <v>0</v>
      </c>
      <c r="AO130" s="80" t="str">
        <f t="shared" si="378"/>
        <v/>
      </c>
      <c r="AP130" s="8"/>
      <c r="AQ130" s="24"/>
      <c r="AR130" s="7" t="str">
        <f>Kategorie!B130</f>
        <v>bilety na targi, konferencje, kongresy itp.</v>
      </c>
      <c r="AS130" s="82">
        <v>0</v>
      </c>
      <c r="AT130" s="8">
        <v>0</v>
      </c>
      <c r="AU130" s="8">
        <f t="shared" si="379"/>
        <v>0</v>
      </c>
      <c r="AV130" s="80" t="str">
        <f t="shared" si="380"/>
        <v/>
      </c>
      <c r="AW130" s="8"/>
      <c r="AY130" s="81" t="str">
        <f>Kategorie!B130</f>
        <v>bilety na targi, konferencje, kongresy itp.</v>
      </c>
      <c r="AZ130" s="82">
        <v>0</v>
      </c>
      <c r="BA130" s="8">
        <v>0</v>
      </c>
      <c r="BB130" s="8">
        <f t="shared" si="381"/>
        <v>0</v>
      </c>
      <c r="BC130" s="80" t="str">
        <f t="shared" si="382"/>
        <v/>
      </c>
      <c r="BD130" s="8"/>
      <c r="BF130" s="81" t="str">
        <f>Kategorie!B130</f>
        <v>bilety na targi, konferencje, kongresy itp.</v>
      </c>
      <c r="BG130" s="82">
        <v>0</v>
      </c>
      <c r="BH130" s="8">
        <v>0</v>
      </c>
      <c r="BI130" s="8">
        <f t="shared" si="383"/>
        <v>0</v>
      </c>
      <c r="BJ130" s="80" t="str">
        <f t="shared" si="384"/>
        <v/>
      </c>
      <c r="BK130" s="8"/>
      <c r="BL130" s="24"/>
      <c r="BM130" s="7" t="str">
        <f>Kategorie!B130</f>
        <v>bilety na targi, konferencje, kongresy itp.</v>
      </c>
      <c r="BN130" s="82">
        <v>0</v>
      </c>
      <c r="BO130" s="8">
        <v>0</v>
      </c>
      <c r="BP130" s="8">
        <f t="shared" si="385"/>
        <v>0</v>
      </c>
      <c r="BQ130" s="80" t="str">
        <f t="shared" si="386"/>
        <v/>
      </c>
      <c r="BR130" s="8"/>
      <c r="BT130" s="81" t="str">
        <f>Kategorie!B130</f>
        <v>bilety na targi, konferencje, kongresy itp.</v>
      </c>
      <c r="BU130" s="82">
        <v>0</v>
      </c>
      <c r="BV130" s="8">
        <v>0</v>
      </c>
      <c r="BW130" s="8">
        <f t="shared" si="387"/>
        <v>0</v>
      </c>
      <c r="BX130" s="80" t="str">
        <f t="shared" si="388"/>
        <v/>
      </c>
      <c r="BY130" s="8"/>
      <c r="BZ130" s="24"/>
      <c r="CA130" s="7" t="str">
        <f>Kategorie!B130</f>
        <v>bilety na targi, konferencje, kongresy itp.</v>
      </c>
      <c r="CB130" s="82">
        <v>0</v>
      </c>
      <c r="CC130" s="8">
        <v>0</v>
      </c>
      <c r="CD130" s="8">
        <f t="shared" si="389"/>
        <v>0</v>
      </c>
      <c r="CE130" s="80" t="str">
        <f t="shared" si="390"/>
        <v/>
      </c>
      <c r="CF130" s="8"/>
    </row>
    <row r="131" spans="2:84" s="71" customFormat="1" outlineLevel="1">
      <c r="B131" s="7" t="str">
        <f>Kategorie!B131</f>
        <v xml:space="preserve">koszty dojazdu, noclegu i wyżywienia związane z wyjazdami </v>
      </c>
      <c r="C131" s="79">
        <v>0</v>
      </c>
      <c r="D131" s="8">
        <v>0</v>
      </c>
      <c r="E131" s="8">
        <f t="shared" si="367"/>
        <v>0</v>
      </c>
      <c r="F131" s="80" t="str">
        <f t="shared" si="368"/>
        <v/>
      </c>
      <c r="G131" s="8"/>
      <c r="I131" s="122" t="str">
        <f>Kategorie!B131</f>
        <v xml:space="preserve">koszty dojazdu, noclegu i wyżywienia związane z wyjazdami </v>
      </c>
      <c r="J131" s="79">
        <v>0</v>
      </c>
      <c r="K131" s="8">
        <v>0</v>
      </c>
      <c r="L131" s="8">
        <f t="shared" si="369"/>
        <v>0</v>
      </c>
      <c r="M131" s="80" t="str">
        <f t="shared" si="370"/>
        <v/>
      </c>
      <c r="N131" s="8"/>
      <c r="P131" s="81" t="str">
        <f>Kategorie!B131</f>
        <v xml:space="preserve">koszty dojazdu, noclegu i wyżywienia związane z wyjazdami </v>
      </c>
      <c r="Q131" s="79">
        <v>0</v>
      </c>
      <c r="R131" s="8">
        <v>0</v>
      </c>
      <c r="S131" s="8">
        <f t="shared" si="371"/>
        <v>0</v>
      </c>
      <c r="T131" s="80" t="str">
        <f t="shared" si="372"/>
        <v/>
      </c>
      <c r="U131" s="8"/>
      <c r="V131" s="24"/>
      <c r="W131" s="7" t="str">
        <f>Kategorie!B131</f>
        <v xml:space="preserve">koszty dojazdu, noclegu i wyżywienia związane z wyjazdami </v>
      </c>
      <c r="X131" s="79">
        <v>0</v>
      </c>
      <c r="Y131" s="8">
        <v>0</v>
      </c>
      <c r="Z131" s="8">
        <f t="shared" si="373"/>
        <v>0</v>
      </c>
      <c r="AA131" s="80" t="str">
        <f t="shared" si="374"/>
        <v/>
      </c>
      <c r="AB131" s="8"/>
      <c r="AC131" s="24"/>
      <c r="AD131" s="81" t="str">
        <f>Kategorie!B131</f>
        <v xml:space="preserve">koszty dojazdu, noclegu i wyżywienia związane z wyjazdami </v>
      </c>
      <c r="AE131" s="82">
        <v>0</v>
      </c>
      <c r="AF131" s="8">
        <v>0</v>
      </c>
      <c r="AG131" s="8">
        <f t="shared" si="375"/>
        <v>0</v>
      </c>
      <c r="AH131" s="80" t="str">
        <f t="shared" si="376"/>
        <v/>
      </c>
      <c r="AI131" s="8"/>
      <c r="AK131" s="81" t="str">
        <f>Kategorie!B131</f>
        <v xml:space="preserve">koszty dojazdu, noclegu i wyżywienia związane z wyjazdami </v>
      </c>
      <c r="AL131" s="82">
        <v>0</v>
      </c>
      <c r="AM131" s="8">
        <v>0</v>
      </c>
      <c r="AN131" s="8">
        <f t="shared" si="377"/>
        <v>0</v>
      </c>
      <c r="AO131" s="80" t="str">
        <f t="shared" si="378"/>
        <v/>
      </c>
      <c r="AP131" s="8"/>
      <c r="AQ131" s="24"/>
      <c r="AR131" s="7" t="str">
        <f>Kategorie!B131</f>
        <v xml:space="preserve">koszty dojazdu, noclegu i wyżywienia związane z wyjazdami </v>
      </c>
      <c r="AS131" s="82">
        <v>0</v>
      </c>
      <c r="AT131" s="8">
        <v>0</v>
      </c>
      <c r="AU131" s="8">
        <f t="shared" si="379"/>
        <v>0</v>
      </c>
      <c r="AV131" s="80" t="str">
        <f t="shared" si="380"/>
        <v/>
      </c>
      <c r="AW131" s="8"/>
      <c r="AY131" s="81" t="str">
        <f>Kategorie!B131</f>
        <v xml:space="preserve">koszty dojazdu, noclegu i wyżywienia związane z wyjazdami </v>
      </c>
      <c r="AZ131" s="82">
        <v>0</v>
      </c>
      <c r="BA131" s="8">
        <v>0</v>
      </c>
      <c r="BB131" s="8">
        <f t="shared" si="381"/>
        <v>0</v>
      </c>
      <c r="BC131" s="80" t="str">
        <f t="shared" si="382"/>
        <v/>
      </c>
      <c r="BD131" s="8"/>
      <c r="BF131" s="81" t="str">
        <f>Kategorie!B131</f>
        <v xml:space="preserve">koszty dojazdu, noclegu i wyżywienia związane z wyjazdami </v>
      </c>
      <c r="BG131" s="82">
        <v>0</v>
      </c>
      <c r="BH131" s="8">
        <v>0</v>
      </c>
      <c r="BI131" s="8">
        <f t="shared" si="383"/>
        <v>0</v>
      </c>
      <c r="BJ131" s="80" t="str">
        <f t="shared" si="384"/>
        <v/>
      </c>
      <c r="BK131" s="8"/>
      <c r="BL131" s="24"/>
      <c r="BM131" s="7" t="str">
        <f>Kategorie!B131</f>
        <v xml:space="preserve">koszty dojazdu, noclegu i wyżywienia związane z wyjazdami </v>
      </c>
      <c r="BN131" s="82">
        <v>0</v>
      </c>
      <c r="BO131" s="8">
        <v>0</v>
      </c>
      <c r="BP131" s="8">
        <f t="shared" si="385"/>
        <v>0</v>
      </c>
      <c r="BQ131" s="80" t="str">
        <f t="shared" si="386"/>
        <v/>
      </c>
      <c r="BR131" s="8"/>
      <c r="BT131" s="81" t="str">
        <f>Kategorie!B131</f>
        <v xml:space="preserve">koszty dojazdu, noclegu i wyżywienia związane z wyjazdami </v>
      </c>
      <c r="BU131" s="82">
        <v>0</v>
      </c>
      <c r="BV131" s="8">
        <v>0</v>
      </c>
      <c r="BW131" s="8">
        <f t="shared" si="387"/>
        <v>0</v>
      </c>
      <c r="BX131" s="80" t="str">
        <f t="shared" si="388"/>
        <v/>
      </c>
      <c r="BY131" s="8"/>
      <c r="BZ131" s="24"/>
      <c r="CA131" s="7" t="str">
        <f>Kategorie!B131</f>
        <v xml:space="preserve">koszty dojazdu, noclegu i wyżywienia związane z wyjazdami </v>
      </c>
      <c r="CB131" s="82">
        <v>0</v>
      </c>
      <c r="CC131" s="8">
        <v>0</v>
      </c>
      <c r="CD131" s="8">
        <f t="shared" si="389"/>
        <v>0</v>
      </c>
      <c r="CE131" s="80" t="str">
        <f t="shared" si="390"/>
        <v/>
      </c>
      <c r="CF131" s="8"/>
    </row>
    <row r="132" spans="2:84" s="71" customFormat="1" outlineLevel="1">
      <c r="B132" s="7" t="str">
        <f>Kategorie!B132</f>
        <v>inne</v>
      </c>
      <c r="C132" s="79">
        <v>0</v>
      </c>
      <c r="D132" s="8">
        <v>0</v>
      </c>
      <c r="E132" s="8">
        <f t="shared" si="367"/>
        <v>0</v>
      </c>
      <c r="F132" s="80" t="str">
        <f t="shared" si="368"/>
        <v/>
      </c>
      <c r="G132" s="8"/>
      <c r="I132" s="122" t="str">
        <f>Kategorie!B132</f>
        <v>inne</v>
      </c>
      <c r="J132" s="79">
        <v>0</v>
      </c>
      <c r="K132" s="8">
        <v>0</v>
      </c>
      <c r="L132" s="8">
        <f t="shared" si="369"/>
        <v>0</v>
      </c>
      <c r="M132" s="80" t="str">
        <f t="shared" si="370"/>
        <v/>
      </c>
      <c r="N132" s="8"/>
      <c r="P132" s="81" t="str">
        <f>Kategorie!B132</f>
        <v>inne</v>
      </c>
      <c r="Q132" s="79">
        <v>0</v>
      </c>
      <c r="R132" s="8">
        <v>0</v>
      </c>
      <c r="S132" s="8">
        <f t="shared" si="371"/>
        <v>0</v>
      </c>
      <c r="T132" s="80" t="str">
        <f t="shared" si="372"/>
        <v/>
      </c>
      <c r="U132" s="8"/>
      <c r="V132" s="24"/>
      <c r="W132" s="7" t="str">
        <f>Kategorie!B132</f>
        <v>inne</v>
      </c>
      <c r="X132" s="79">
        <v>0</v>
      </c>
      <c r="Y132" s="8">
        <v>0</v>
      </c>
      <c r="Z132" s="8">
        <f t="shared" si="373"/>
        <v>0</v>
      </c>
      <c r="AA132" s="80" t="str">
        <f t="shared" si="374"/>
        <v/>
      </c>
      <c r="AB132" s="8"/>
      <c r="AC132" s="24"/>
      <c r="AD132" s="81" t="str">
        <f>Kategorie!B132</f>
        <v>inne</v>
      </c>
      <c r="AE132" s="82">
        <v>0</v>
      </c>
      <c r="AF132" s="8">
        <v>0</v>
      </c>
      <c r="AG132" s="8">
        <f t="shared" si="375"/>
        <v>0</v>
      </c>
      <c r="AH132" s="80" t="str">
        <f t="shared" si="376"/>
        <v/>
      </c>
      <c r="AI132" s="8"/>
      <c r="AK132" s="81" t="str">
        <f>Kategorie!B132</f>
        <v>inne</v>
      </c>
      <c r="AL132" s="82">
        <v>0</v>
      </c>
      <c r="AM132" s="8">
        <v>0</v>
      </c>
      <c r="AN132" s="8">
        <f t="shared" si="377"/>
        <v>0</v>
      </c>
      <c r="AO132" s="80" t="str">
        <f t="shared" si="378"/>
        <v/>
      </c>
      <c r="AP132" s="8"/>
      <c r="AQ132" s="24"/>
      <c r="AR132" s="7" t="str">
        <f>Kategorie!B132</f>
        <v>inne</v>
      </c>
      <c r="AS132" s="82">
        <v>0</v>
      </c>
      <c r="AT132" s="8">
        <v>0</v>
      </c>
      <c r="AU132" s="8">
        <f t="shared" si="379"/>
        <v>0</v>
      </c>
      <c r="AV132" s="80" t="str">
        <f t="shared" si="380"/>
        <v/>
      </c>
      <c r="AW132" s="8"/>
      <c r="AY132" s="81" t="str">
        <f>Kategorie!B132</f>
        <v>inne</v>
      </c>
      <c r="AZ132" s="82">
        <v>0</v>
      </c>
      <c r="BA132" s="8">
        <v>0</v>
      </c>
      <c r="BB132" s="8">
        <f t="shared" si="381"/>
        <v>0</v>
      </c>
      <c r="BC132" s="80" t="str">
        <f t="shared" si="382"/>
        <v/>
      </c>
      <c r="BD132" s="8"/>
      <c r="BF132" s="81" t="str">
        <f>Kategorie!B132</f>
        <v>inne</v>
      </c>
      <c r="BG132" s="82">
        <v>0</v>
      </c>
      <c r="BH132" s="8">
        <v>0</v>
      </c>
      <c r="BI132" s="8">
        <f t="shared" si="383"/>
        <v>0</v>
      </c>
      <c r="BJ132" s="80" t="str">
        <f t="shared" si="384"/>
        <v/>
      </c>
      <c r="BK132" s="8"/>
      <c r="BL132" s="24"/>
      <c r="BM132" s="7" t="str">
        <f>Kategorie!B132</f>
        <v>inne</v>
      </c>
      <c r="BN132" s="82">
        <v>0</v>
      </c>
      <c r="BO132" s="8">
        <v>0</v>
      </c>
      <c r="BP132" s="8">
        <f t="shared" si="385"/>
        <v>0</v>
      </c>
      <c r="BQ132" s="80" t="str">
        <f t="shared" si="386"/>
        <v/>
      </c>
      <c r="BR132" s="8"/>
      <c r="BT132" s="81" t="str">
        <f>Kategorie!B132</f>
        <v>inne</v>
      </c>
      <c r="BU132" s="82">
        <v>0</v>
      </c>
      <c r="BV132" s="8">
        <v>0</v>
      </c>
      <c r="BW132" s="8">
        <f t="shared" si="387"/>
        <v>0</v>
      </c>
      <c r="BX132" s="80" t="str">
        <f t="shared" si="388"/>
        <v/>
      </c>
      <c r="BY132" s="8"/>
      <c r="BZ132" s="24"/>
      <c r="CA132" s="7" t="str">
        <f>Kategorie!B132</f>
        <v>inne</v>
      </c>
      <c r="CB132" s="82">
        <v>0</v>
      </c>
      <c r="CC132" s="8">
        <v>0</v>
      </c>
      <c r="CD132" s="8">
        <f t="shared" si="389"/>
        <v>0</v>
      </c>
      <c r="CE132" s="80" t="str">
        <f t="shared" si="390"/>
        <v/>
      </c>
      <c r="CF132" s="8"/>
    </row>
    <row r="133" spans="2:84" s="71" customFormat="1" outlineLevel="1">
      <c r="B133" s="7" t="str">
        <f>Kategorie!B133</f>
        <v>.</v>
      </c>
      <c r="C133" s="79">
        <v>0</v>
      </c>
      <c r="D133" s="8">
        <v>0</v>
      </c>
      <c r="E133" s="8">
        <f t="shared" ref="E133:E136" si="391">C133-D133</f>
        <v>0</v>
      </c>
      <c r="F133" s="83" t="str">
        <f t="shared" ref="F133:F136" si="392">IFERROR(D133/C133,"")</f>
        <v/>
      </c>
      <c r="G133" s="17"/>
      <c r="I133" s="124" t="str">
        <f>Kategorie!B133</f>
        <v>.</v>
      </c>
      <c r="J133" s="79">
        <v>0</v>
      </c>
      <c r="K133" s="8">
        <v>0</v>
      </c>
      <c r="L133" s="8">
        <f t="shared" si="369"/>
        <v>0</v>
      </c>
      <c r="M133" s="83" t="str">
        <f t="shared" si="370"/>
        <v/>
      </c>
      <c r="N133" s="17"/>
      <c r="P133" s="81" t="str">
        <f>Kategorie!B133</f>
        <v>.</v>
      </c>
      <c r="Q133" s="79">
        <v>0</v>
      </c>
      <c r="R133" s="8">
        <v>0</v>
      </c>
      <c r="S133" s="8">
        <f t="shared" si="371"/>
        <v>0</v>
      </c>
      <c r="T133" s="83" t="str">
        <f t="shared" si="372"/>
        <v/>
      </c>
      <c r="U133" s="17"/>
      <c r="V133" s="25"/>
      <c r="W133" s="7" t="str">
        <f>Kategorie!B133</f>
        <v>.</v>
      </c>
      <c r="X133" s="79">
        <v>0</v>
      </c>
      <c r="Y133" s="8">
        <v>0</v>
      </c>
      <c r="Z133" s="8">
        <f t="shared" si="373"/>
        <v>0</v>
      </c>
      <c r="AA133" s="83" t="str">
        <f t="shared" si="374"/>
        <v/>
      </c>
      <c r="AB133" s="17"/>
      <c r="AC133" s="25"/>
      <c r="AD133" s="81" t="str">
        <f>Kategorie!B133</f>
        <v>.</v>
      </c>
      <c r="AE133" s="82">
        <v>0</v>
      </c>
      <c r="AF133" s="8">
        <v>0</v>
      </c>
      <c r="AG133" s="8">
        <f t="shared" si="375"/>
        <v>0</v>
      </c>
      <c r="AH133" s="83" t="str">
        <f t="shared" si="376"/>
        <v/>
      </c>
      <c r="AI133" s="17"/>
      <c r="AK133" s="81" t="str">
        <f>Kategorie!B133</f>
        <v>.</v>
      </c>
      <c r="AL133" s="82">
        <v>0</v>
      </c>
      <c r="AM133" s="8">
        <v>0</v>
      </c>
      <c r="AN133" s="8">
        <f t="shared" si="377"/>
        <v>0</v>
      </c>
      <c r="AO133" s="83" t="str">
        <f t="shared" si="378"/>
        <v/>
      </c>
      <c r="AP133" s="17"/>
      <c r="AQ133" s="25"/>
      <c r="AR133" s="7" t="str">
        <f>Kategorie!B133</f>
        <v>.</v>
      </c>
      <c r="AS133" s="82">
        <v>0</v>
      </c>
      <c r="AT133" s="8">
        <v>0</v>
      </c>
      <c r="AU133" s="8">
        <f t="shared" si="379"/>
        <v>0</v>
      </c>
      <c r="AV133" s="83" t="str">
        <f t="shared" si="380"/>
        <v/>
      </c>
      <c r="AW133" s="17"/>
      <c r="AY133" s="81" t="str">
        <f>Kategorie!B133</f>
        <v>.</v>
      </c>
      <c r="AZ133" s="82">
        <v>0</v>
      </c>
      <c r="BA133" s="8">
        <v>0</v>
      </c>
      <c r="BB133" s="8">
        <f t="shared" si="381"/>
        <v>0</v>
      </c>
      <c r="BC133" s="83" t="str">
        <f t="shared" si="382"/>
        <v/>
      </c>
      <c r="BD133" s="17"/>
      <c r="BF133" s="81" t="str">
        <f>Kategorie!B133</f>
        <v>.</v>
      </c>
      <c r="BG133" s="82">
        <v>0</v>
      </c>
      <c r="BH133" s="8">
        <v>0</v>
      </c>
      <c r="BI133" s="8">
        <f t="shared" si="383"/>
        <v>0</v>
      </c>
      <c r="BJ133" s="83" t="str">
        <f t="shared" si="384"/>
        <v/>
      </c>
      <c r="BK133" s="17"/>
      <c r="BL133" s="25"/>
      <c r="BM133" s="7" t="str">
        <f>Kategorie!B133</f>
        <v>.</v>
      </c>
      <c r="BN133" s="82">
        <v>0</v>
      </c>
      <c r="BO133" s="8">
        <v>0</v>
      </c>
      <c r="BP133" s="8">
        <f t="shared" si="385"/>
        <v>0</v>
      </c>
      <c r="BQ133" s="83" t="str">
        <f t="shared" si="386"/>
        <v/>
      </c>
      <c r="BR133" s="17"/>
      <c r="BT133" s="81" t="str">
        <f>Kategorie!B133</f>
        <v>.</v>
      </c>
      <c r="BU133" s="82">
        <v>0</v>
      </c>
      <c r="BV133" s="8">
        <v>0</v>
      </c>
      <c r="BW133" s="8">
        <f t="shared" si="387"/>
        <v>0</v>
      </c>
      <c r="BX133" s="83" t="str">
        <f t="shared" si="388"/>
        <v/>
      </c>
      <c r="BY133" s="17"/>
      <c r="BZ133" s="25"/>
      <c r="CA133" s="7" t="str">
        <f>Kategorie!B133</f>
        <v>.</v>
      </c>
      <c r="CB133" s="82">
        <v>0</v>
      </c>
      <c r="CC133" s="8">
        <v>0</v>
      </c>
      <c r="CD133" s="8">
        <f t="shared" si="389"/>
        <v>0</v>
      </c>
      <c r="CE133" s="83" t="str">
        <f t="shared" si="390"/>
        <v/>
      </c>
      <c r="CF133" s="17"/>
    </row>
    <row r="134" spans="2:84" s="71" customFormat="1" outlineLevel="1">
      <c r="B134" s="7" t="str">
        <f>Kategorie!B134</f>
        <v>.</v>
      </c>
      <c r="C134" s="79">
        <v>0</v>
      </c>
      <c r="D134" s="8">
        <v>0</v>
      </c>
      <c r="E134" s="8">
        <f t="shared" si="391"/>
        <v>0</v>
      </c>
      <c r="F134" s="83" t="str">
        <f t="shared" si="392"/>
        <v/>
      </c>
      <c r="G134" s="17"/>
      <c r="I134" s="124" t="str">
        <f>Kategorie!B134</f>
        <v>.</v>
      </c>
      <c r="J134" s="79">
        <v>0</v>
      </c>
      <c r="K134" s="8">
        <v>0</v>
      </c>
      <c r="L134" s="8">
        <f t="shared" si="369"/>
        <v>0</v>
      </c>
      <c r="M134" s="83" t="str">
        <f t="shared" si="370"/>
        <v/>
      </c>
      <c r="N134" s="17"/>
      <c r="P134" s="81" t="str">
        <f>Kategorie!B134</f>
        <v>.</v>
      </c>
      <c r="Q134" s="79">
        <v>0</v>
      </c>
      <c r="R134" s="8">
        <v>0</v>
      </c>
      <c r="S134" s="8">
        <f t="shared" si="371"/>
        <v>0</v>
      </c>
      <c r="T134" s="83" t="str">
        <f t="shared" si="372"/>
        <v/>
      </c>
      <c r="U134" s="17"/>
      <c r="V134" s="25"/>
      <c r="W134" s="7" t="str">
        <f>Kategorie!B134</f>
        <v>.</v>
      </c>
      <c r="X134" s="79">
        <v>0</v>
      </c>
      <c r="Y134" s="8">
        <v>0</v>
      </c>
      <c r="Z134" s="8">
        <f t="shared" si="373"/>
        <v>0</v>
      </c>
      <c r="AA134" s="83" t="str">
        <f t="shared" si="374"/>
        <v/>
      </c>
      <c r="AB134" s="17"/>
      <c r="AC134" s="25"/>
      <c r="AD134" s="81" t="str">
        <f>Kategorie!B134</f>
        <v>.</v>
      </c>
      <c r="AE134" s="82">
        <v>0</v>
      </c>
      <c r="AF134" s="8">
        <v>0</v>
      </c>
      <c r="AG134" s="8">
        <f t="shared" si="375"/>
        <v>0</v>
      </c>
      <c r="AH134" s="83" t="str">
        <f t="shared" si="376"/>
        <v/>
      </c>
      <c r="AI134" s="17"/>
      <c r="AK134" s="81" t="str">
        <f>Kategorie!B134</f>
        <v>.</v>
      </c>
      <c r="AL134" s="82">
        <v>0</v>
      </c>
      <c r="AM134" s="8">
        <v>0</v>
      </c>
      <c r="AN134" s="8">
        <f t="shared" si="377"/>
        <v>0</v>
      </c>
      <c r="AO134" s="83" t="str">
        <f t="shared" si="378"/>
        <v/>
      </c>
      <c r="AP134" s="17"/>
      <c r="AQ134" s="25"/>
      <c r="AR134" s="7" t="str">
        <f>Kategorie!B134</f>
        <v>.</v>
      </c>
      <c r="AS134" s="82">
        <v>0</v>
      </c>
      <c r="AT134" s="8">
        <v>0</v>
      </c>
      <c r="AU134" s="8">
        <f t="shared" si="379"/>
        <v>0</v>
      </c>
      <c r="AV134" s="83" t="str">
        <f t="shared" si="380"/>
        <v/>
      </c>
      <c r="AW134" s="17"/>
      <c r="AY134" s="81" t="str">
        <f>Kategorie!B134</f>
        <v>.</v>
      </c>
      <c r="AZ134" s="82">
        <v>0</v>
      </c>
      <c r="BA134" s="8">
        <v>0</v>
      </c>
      <c r="BB134" s="8">
        <f t="shared" si="381"/>
        <v>0</v>
      </c>
      <c r="BC134" s="83" t="str">
        <f t="shared" si="382"/>
        <v/>
      </c>
      <c r="BD134" s="17"/>
      <c r="BF134" s="81" t="str">
        <f>Kategorie!B134</f>
        <v>.</v>
      </c>
      <c r="BG134" s="82">
        <v>0</v>
      </c>
      <c r="BH134" s="8">
        <v>0</v>
      </c>
      <c r="BI134" s="8">
        <f t="shared" si="383"/>
        <v>0</v>
      </c>
      <c r="BJ134" s="83" t="str">
        <f t="shared" si="384"/>
        <v/>
      </c>
      <c r="BK134" s="17"/>
      <c r="BL134" s="25"/>
      <c r="BM134" s="7" t="str">
        <f>Kategorie!B134</f>
        <v>.</v>
      </c>
      <c r="BN134" s="82">
        <v>0</v>
      </c>
      <c r="BO134" s="8">
        <v>0</v>
      </c>
      <c r="BP134" s="8">
        <f t="shared" si="385"/>
        <v>0</v>
      </c>
      <c r="BQ134" s="83" t="str">
        <f t="shared" si="386"/>
        <v/>
      </c>
      <c r="BR134" s="17"/>
      <c r="BT134" s="81" t="str">
        <f>Kategorie!B134</f>
        <v>.</v>
      </c>
      <c r="BU134" s="82">
        <v>0</v>
      </c>
      <c r="BV134" s="8">
        <v>0</v>
      </c>
      <c r="BW134" s="8">
        <f t="shared" si="387"/>
        <v>0</v>
      </c>
      <c r="BX134" s="83" t="str">
        <f t="shared" si="388"/>
        <v/>
      </c>
      <c r="BY134" s="17"/>
      <c r="BZ134" s="25"/>
      <c r="CA134" s="7" t="str">
        <f>Kategorie!B134</f>
        <v>.</v>
      </c>
      <c r="CB134" s="82">
        <v>0</v>
      </c>
      <c r="CC134" s="8">
        <v>0</v>
      </c>
      <c r="CD134" s="8">
        <f t="shared" si="389"/>
        <v>0</v>
      </c>
      <c r="CE134" s="83" t="str">
        <f t="shared" si="390"/>
        <v/>
      </c>
      <c r="CF134" s="17"/>
    </row>
    <row r="135" spans="2:84" s="71" customFormat="1" outlineLevel="1">
      <c r="B135" s="7" t="str">
        <f>Kategorie!B135</f>
        <v>.</v>
      </c>
      <c r="C135" s="79">
        <v>0</v>
      </c>
      <c r="D135" s="8">
        <v>0</v>
      </c>
      <c r="E135" s="8">
        <f t="shared" si="391"/>
        <v>0</v>
      </c>
      <c r="F135" s="83" t="str">
        <f t="shared" si="392"/>
        <v/>
      </c>
      <c r="G135" s="17"/>
      <c r="I135" s="124" t="str">
        <f>Kategorie!B135</f>
        <v>.</v>
      </c>
      <c r="J135" s="79">
        <v>0</v>
      </c>
      <c r="K135" s="8">
        <v>0</v>
      </c>
      <c r="L135" s="8">
        <f t="shared" si="369"/>
        <v>0</v>
      </c>
      <c r="M135" s="83" t="str">
        <f t="shared" si="370"/>
        <v/>
      </c>
      <c r="N135" s="17"/>
      <c r="P135" s="81" t="str">
        <f>Kategorie!B135</f>
        <v>.</v>
      </c>
      <c r="Q135" s="79">
        <v>0</v>
      </c>
      <c r="R135" s="8">
        <v>0</v>
      </c>
      <c r="S135" s="8">
        <f t="shared" si="371"/>
        <v>0</v>
      </c>
      <c r="T135" s="83" t="str">
        <f t="shared" si="372"/>
        <v/>
      </c>
      <c r="U135" s="17"/>
      <c r="V135" s="25"/>
      <c r="W135" s="7" t="str">
        <f>Kategorie!B135</f>
        <v>.</v>
      </c>
      <c r="X135" s="79">
        <v>0</v>
      </c>
      <c r="Y135" s="8">
        <v>0</v>
      </c>
      <c r="Z135" s="8">
        <f t="shared" si="373"/>
        <v>0</v>
      </c>
      <c r="AA135" s="83" t="str">
        <f t="shared" si="374"/>
        <v/>
      </c>
      <c r="AB135" s="17"/>
      <c r="AC135" s="25"/>
      <c r="AD135" s="81" t="str">
        <f>Kategorie!B135</f>
        <v>.</v>
      </c>
      <c r="AE135" s="82">
        <v>0</v>
      </c>
      <c r="AF135" s="8">
        <v>0</v>
      </c>
      <c r="AG135" s="8">
        <f t="shared" si="375"/>
        <v>0</v>
      </c>
      <c r="AH135" s="83" t="str">
        <f t="shared" si="376"/>
        <v/>
      </c>
      <c r="AI135" s="17"/>
      <c r="AK135" s="81" t="str">
        <f>Kategorie!B135</f>
        <v>.</v>
      </c>
      <c r="AL135" s="82">
        <v>0</v>
      </c>
      <c r="AM135" s="8">
        <v>0</v>
      </c>
      <c r="AN135" s="8">
        <f t="shared" si="377"/>
        <v>0</v>
      </c>
      <c r="AO135" s="83" t="str">
        <f t="shared" si="378"/>
        <v/>
      </c>
      <c r="AP135" s="17"/>
      <c r="AQ135" s="25"/>
      <c r="AR135" s="7" t="str">
        <f>Kategorie!B135</f>
        <v>.</v>
      </c>
      <c r="AS135" s="82">
        <v>0</v>
      </c>
      <c r="AT135" s="8">
        <v>0</v>
      </c>
      <c r="AU135" s="8">
        <f t="shared" si="379"/>
        <v>0</v>
      </c>
      <c r="AV135" s="83" t="str">
        <f t="shared" si="380"/>
        <v/>
      </c>
      <c r="AW135" s="17"/>
      <c r="AY135" s="81" t="str">
        <f>Kategorie!B135</f>
        <v>.</v>
      </c>
      <c r="AZ135" s="82">
        <v>0</v>
      </c>
      <c r="BA135" s="8">
        <v>0</v>
      </c>
      <c r="BB135" s="8">
        <f t="shared" si="381"/>
        <v>0</v>
      </c>
      <c r="BC135" s="83" t="str">
        <f t="shared" si="382"/>
        <v/>
      </c>
      <c r="BD135" s="17"/>
      <c r="BF135" s="81" t="str">
        <f>Kategorie!B135</f>
        <v>.</v>
      </c>
      <c r="BG135" s="82">
        <v>0</v>
      </c>
      <c r="BH135" s="8">
        <v>0</v>
      </c>
      <c r="BI135" s="8">
        <f t="shared" si="383"/>
        <v>0</v>
      </c>
      <c r="BJ135" s="83" t="str">
        <f t="shared" si="384"/>
        <v/>
      </c>
      <c r="BK135" s="17"/>
      <c r="BL135" s="25"/>
      <c r="BM135" s="7" t="str">
        <f>Kategorie!B135</f>
        <v>.</v>
      </c>
      <c r="BN135" s="82">
        <v>0</v>
      </c>
      <c r="BO135" s="8">
        <v>0</v>
      </c>
      <c r="BP135" s="8">
        <f t="shared" si="385"/>
        <v>0</v>
      </c>
      <c r="BQ135" s="83" t="str">
        <f t="shared" si="386"/>
        <v/>
      </c>
      <c r="BR135" s="17"/>
      <c r="BT135" s="81" t="str">
        <f>Kategorie!B135</f>
        <v>.</v>
      </c>
      <c r="BU135" s="82">
        <v>0</v>
      </c>
      <c r="BV135" s="8">
        <v>0</v>
      </c>
      <c r="BW135" s="8">
        <f t="shared" si="387"/>
        <v>0</v>
      </c>
      <c r="BX135" s="83" t="str">
        <f t="shared" si="388"/>
        <v/>
      </c>
      <c r="BY135" s="17"/>
      <c r="BZ135" s="25"/>
      <c r="CA135" s="7" t="str">
        <f>Kategorie!B135</f>
        <v>.</v>
      </c>
      <c r="CB135" s="82">
        <v>0</v>
      </c>
      <c r="CC135" s="8">
        <v>0</v>
      </c>
      <c r="CD135" s="8">
        <f t="shared" si="389"/>
        <v>0</v>
      </c>
      <c r="CE135" s="83" t="str">
        <f t="shared" si="390"/>
        <v/>
      </c>
      <c r="CF135" s="17"/>
    </row>
    <row r="136" spans="2:84" s="71" customFormat="1" outlineLevel="1">
      <c r="B136" s="7" t="str">
        <f>Kategorie!B136</f>
        <v>.</v>
      </c>
      <c r="C136" s="79">
        <v>0</v>
      </c>
      <c r="D136" s="8">
        <v>0</v>
      </c>
      <c r="E136" s="8">
        <f t="shared" si="391"/>
        <v>0</v>
      </c>
      <c r="F136" s="83" t="str">
        <f t="shared" si="392"/>
        <v/>
      </c>
      <c r="G136" s="17"/>
      <c r="I136" s="124" t="str">
        <f>Kategorie!B136</f>
        <v>.</v>
      </c>
      <c r="J136" s="79">
        <v>0</v>
      </c>
      <c r="K136" s="8">
        <v>0</v>
      </c>
      <c r="L136" s="8">
        <f t="shared" si="369"/>
        <v>0</v>
      </c>
      <c r="M136" s="83" t="str">
        <f t="shared" si="370"/>
        <v/>
      </c>
      <c r="N136" s="17"/>
      <c r="P136" s="81" t="str">
        <f>Kategorie!B136</f>
        <v>.</v>
      </c>
      <c r="Q136" s="79">
        <v>0</v>
      </c>
      <c r="R136" s="8">
        <v>0</v>
      </c>
      <c r="S136" s="8">
        <f t="shared" si="371"/>
        <v>0</v>
      </c>
      <c r="T136" s="83" t="str">
        <f t="shared" si="372"/>
        <v/>
      </c>
      <c r="U136" s="17"/>
      <c r="V136" s="25"/>
      <c r="W136" s="7" t="str">
        <f>Kategorie!B136</f>
        <v>.</v>
      </c>
      <c r="X136" s="79">
        <v>0</v>
      </c>
      <c r="Y136" s="8">
        <v>0</v>
      </c>
      <c r="Z136" s="8">
        <f t="shared" si="373"/>
        <v>0</v>
      </c>
      <c r="AA136" s="83" t="str">
        <f t="shared" si="374"/>
        <v/>
      </c>
      <c r="AB136" s="17"/>
      <c r="AC136" s="25"/>
      <c r="AD136" s="81" t="str">
        <f>Kategorie!B136</f>
        <v>.</v>
      </c>
      <c r="AE136" s="82">
        <v>0</v>
      </c>
      <c r="AF136" s="8">
        <v>0</v>
      </c>
      <c r="AG136" s="8">
        <f t="shared" si="375"/>
        <v>0</v>
      </c>
      <c r="AH136" s="83" t="str">
        <f t="shared" si="376"/>
        <v/>
      </c>
      <c r="AI136" s="17"/>
      <c r="AK136" s="81" t="str">
        <f>Kategorie!B136</f>
        <v>.</v>
      </c>
      <c r="AL136" s="82">
        <v>0</v>
      </c>
      <c r="AM136" s="8">
        <v>0</v>
      </c>
      <c r="AN136" s="8">
        <f t="shared" si="377"/>
        <v>0</v>
      </c>
      <c r="AO136" s="83" t="str">
        <f t="shared" si="378"/>
        <v/>
      </c>
      <c r="AP136" s="17"/>
      <c r="AQ136" s="25"/>
      <c r="AR136" s="7" t="str">
        <f>Kategorie!B136</f>
        <v>.</v>
      </c>
      <c r="AS136" s="82">
        <v>0</v>
      </c>
      <c r="AT136" s="8">
        <v>0</v>
      </c>
      <c r="AU136" s="8">
        <f t="shared" si="379"/>
        <v>0</v>
      </c>
      <c r="AV136" s="83" t="str">
        <f t="shared" si="380"/>
        <v/>
      </c>
      <c r="AW136" s="17"/>
      <c r="AY136" s="81" t="str">
        <f>Kategorie!B136</f>
        <v>.</v>
      </c>
      <c r="AZ136" s="82">
        <v>0</v>
      </c>
      <c r="BA136" s="8">
        <v>0</v>
      </c>
      <c r="BB136" s="8">
        <f t="shared" si="381"/>
        <v>0</v>
      </c>
      <c r="BC136" s="83" t="str">
        <f t="shared" si="382"/>
        <v/>
      </c>
      <c r="BD136" s="17"/>
      <c r="BF136" s="81" t="str">
        <f>Kategorie!B136</f>
        <v>.</v>
      </c>
      <c r="BG136" s="82">
        <v>0</v>
      </c>
      <c r="BH136" s="8">
        <v>0</v>
      </c>
      <c r="BI136" s="8">
        <f t="shared" si="383"/>
        <v>0</v>
      </c>
      <c r="BJ136" s="83" t="str">
        <f t="shared" si="384"/>
        <v/>
      </c>
      <c r="BK136" s="17"/>
      <c r="BL136" s="25"/>
      <c r="BM136" s="7" t="str">
        <f>Kategorie!B136</f>
        <v>.</v>
      </c>
      <c r="BN136" s="82">
        <v>0</v>
      </c>
      <c r="BO136" s="8">
        <v>0</v>
      </c>
      <c r="BP136" s="8">
        <f t="shared" si="385"/>
        <v>0</v>
      </c>
      <c r="BQ136" s="83" t="str">
        <f t="shared" si="386"/>
        <v/>
      </c>
      <c r="BR136" s="17"/>
      <c r="BT136" s="81" t="str">
        <f>Kategorie!B136</f>
        <v>.</v>
      </c>
      <c r="BU136" s="82">
        <v>0</v>
      </c>
      <c r="BV136" s="8">
        <v>0</v>
      </c>
      <c r="BW136" s="8">
        <f t="shared" si="387"/>
        <v>0</v>
      </c>
      <c r="BX136" s="83" t="str">
        <f t="shared" si="388"/>
        <v/>
      </c>
      <c r="BY136" s="17"/>
      <c r="BZ136" s="25"/>
      <c r="CA136" s="7" t="str">
        <f>Kategorie!B136</f>
        <v>.</v>
      </c>
      <c r="CB136" s="82">
        <v>0</v>
      </c>
      <c r="CC136" s="8">
        <v>0</v>
      </c>
      <c r="CD136" s="8">
        <f t="shared" si="389"/>
        <v>0</v>
      </c>
      <c r="CE136" s="83" t="str">
        <f t="shared" si="390"/>
        <v/>
      </c>
      <c r="CF136" s="17"/>
    </row>
    <row r="137" spans="2:84" s="71" customFormat="1" outlineLevel="1">
      <c r="B137" s="18" t="s">
        <v>2</v>
      </c>
      <c r="C137" s="14"/>
      <c r="D137" s="14"/>
      <c r="E137" s="14"/>
      <c r="F137" s="14"/>
      <c r="G137" s="14"/>
      <c r="I137" s="121" t="s">
        <v>2</v>
      </c>
      <c r="J137" s="14"/>
      <c r="K137" s="14"/>
      <c r="L137" s="14"/>
      <c r="M137" s="14"/>
      <c r="N137" s="14"/>
      <c r="P137" s="14"/>
      <c r="Q137" s="14"/>
      <c r="R137" s="14"/>
      <c r="S137" s="14"/>
      <c r="T137" s="14"/>
      <c r="U137" s="14"/>
      <c r="W137" s="14"/>
      <c r="X137" s="14"/>
      <c r="Y137" s="14"/>
      <c r="Z137" s="14"/>
      <c r="AA137" s="14"/>
      <c r="AB137" s="14"/>
      <c r="AD137" s="14"/>
      <c r="AE137" s="14"/>
      <c r="AF137" s="14"/>
      <c r="AG137" s="14"/>
      <c r="AH137" s="14"/>
      <c r="AI137" s="14"/>
      <c r="AK137" s="14"/>
      <c r="AL137" s="14"/>
      <c r="AM137" s="14"/>
      <c r="AN137" s="14"/>
      <c r="AO137" s="14"/>
      <c r="AP137" s="14"/>
      <c r="AR137" s="14"/>
      <c r="AS137" s="14"/>
      <c r="AT137" s="14"/>
      <c r="AU137" s="14"/>
      <c r="AV137" s="14"/>
      <c r="AW137" s="14"/>
      <c r="AY137" s="14"/>
      <c r="AZ137" s="14"/>
      <c r="BA137" s="14"/>
      <c r="BB137" s="14"/>
      <c r="BC137" s="14"/>
      <c r="BD137" s="14"/>
      <c r="BF137" s="14"/>
      <c r="BG137" s="14"/>
      <c r="BH137" s="14"/>
      <c r="BI137" s="14"/>
      <c r="BJ137" s="14"/>
      <c r="BK137" s="14"/>
      <c r="BM137" s="14"/>
      <c r="BN137" s="14"/>
      <c r="BO137" s="14"/>
      <c r="BP137" s="14"/>
      <c r="BQ137" s="14"/>
      <c r="BR137" s="14"/>
      <c r="BT137" s="14"/>
      <c r="BU137" s="14"/>
      <c r="BV137" s="14"/>
      <c r="BW137" s="14"/>
      <c r="BX137" s="14"/>
      <c r="BY137" s="14"/>
      <c r="CA137" s="14"/>
      <c r="CB137" s="14"/>
      <c r="CC137" s="14"/>
      <c r="CD137" s="14"/>
      <c r="CE137" s="14"/>
      <c r="CF137" s="14"/>
    </row>
    <row r="138" spans="2:84" s="71" customFormat="1">
      <c r="B138" s="87" t="str">
        <f>Kategorie!B138</f>
        <v>Usługi zewnętrznych firm</v>
      </c>
      <c r="C138" s="32">
        <f t="shared" ref="C138:D138" si="393">SUM(C139:C148)</f>
        <v>0</v>
      </c>
      <c r="D138" s="77">
        <f t="shared" si="393"/>
        <v>0</v>
      </c>
      <c r="E138" s="88">
        <f>C138-D138</f>
        <v>0</v>
      </c>
      <c r="F138" s="78" t="str">
        <f>IFERROR(D138/C138,"")</f>
        <v/>
      </c>
      <c r="G138" s="88"/>
      <c r="I138" s="123" t="str">
        <f>Kategorie!B138</f>
        <v>Usługi zewnętrznych firm</v>
      </c>
      <c r="J138" s="32">
        <f t="shared" ref="J138:K138" si="394">SUM(J139:J148)</f>
        <v>0</v>
      </c>
      <c r="K138" s="77">
        <f t="shared" si="394"/>
        <v>0</v>
      </c>
      <c r="L138" s="88">
        <f>J138-K138</f>
        <v>0</v>
      </c>
      <c r="M138" s="78" t="str">
        <f>IFERROR(K138/J138,"")</f>
        <v/>
      </c>
      <c r="N138" s="88"/>
      <c r="P138" s="43" t="str">
        <f>Kategorie!B138</f>
        <v>Usługi zewnętrznych firm</v>
      </c>
      <c r="Q138" s="32">
        <f t="shared" ref="Q138:R138" si="395">SUM(Q139:Q148)</f>
        <v>0</v>
      </c>
      <c r="R138" s="77">
        <f t="shared" si="395"/>
        <v>0</v>
      </c>
      <c r="S138" s="88">
        <f>Q138-R138</f>
        <v>0</v>
      </c>
      <c r="T138" s="78" t="str">
        <f>IFERROR(R138/Q138,"")</f>
        <v/>
      </c>
      <c r="U138" s="88"/>
      <c r="V138" s="89"/>
      <c r="W138" s="43" t="str">
        <f>Kategorie!B138</f>
        <v>Usługi zewnętrznych firm</v>
      </c>
      <c r="X138" s="32">
        <f t="shared" ref="X138:Y138" si="396">SUM(X139:X148)</f>
        <v>0</v>
      </c>
      <c r="Y138" s="77">
        <f t="shared" si="396"/>
        <v>0</v>
      </c>
      <c r="Z138" s="88">
        <f>X138-Y138</f>
        <v>0</v>
      </c>
      <c r="AA138" s="78" t="str">
        <f>IFERROR(Y138/X138,"")</f>
        <v/>
      </c>
      <c r="AB138" s="88"/>
      <c r="AC138" s="89"/>
      <c r="AD138" s="43" t="str">
        <f>Kategorie!B138</f>
        <v>Usługi zewnętrznych firm</v>
      </c>
      <c r="AE138" s="32">
        <f t="shared" ref="AE138:AF138" si="397">SUM(AE139:AE148)</f>
        <v>0</v>
      </c>
      <c r="AF138" s="77">
        <f t="shared" si="397"/>
        <v>0</v>
      </c>
      <c r="AG138" s="88">
        <f>AE138-AF138</f>
        <v>0</v>
      </c>
      <c r="AH138" s="78" t="str">
        <f>IFERROR(AF138/AE138,"")</f>
        <v/>
      </c>
      <c r="AI138" s="88"/>
      <c r="AK138" s="43" t="str">
        <f>Kategorie!B138</f>
        <v>Usługi zewnętrznych firm</v>
      </c>
      <c r="AL138" s="88">
        <f>SUM(Tabela164051851183[[#All],[Kolumna2]])</f>
        <v>0</v>
      </c>
      <c r="AM138" s="88">
        <f>SUM(Tabela164051851183[[#All],[Kolumna3]])</f>
        <v>0</v>
      </c>
      <c r="AN138" s="88">
        <f>AL138-AM138</f>
        <v>0</v>
      </c>
      <c r="AO138" s="78" t="str">
        <f>IFERROR(AM138/AL138,"")</f>
        <v/>
      </c>
      <c r="AP138" s="88"/>
      <c r="AQ138" s="89"/>
      <c r="AR138" s="43" t="str">
        <f>Kategorie!B138</f>
        <v>Usługi zewnętrznych firm</v>
      </c>
      <c r="AS138" s="32">
        <f t="shared" ref="AS138:AT138" si="398">SUM(AS139:AS148)</f>
        <v>0</v>
      </c>
      <c r="AT138" s="77">
        <f t="shared" si="398"/>
        <v>0</v>
      </c>
      <c r="AU138" s="88">
        <f>AS138-AT138</f>
        <v>0</v>
      </c>
      <c r="AV138" s="78" t="str">
        <f>IFERROR(AT138/AS138,"")</f>
        <v/>
      </c>
      <c r="AW138" s="88"/>
      <c r="AY138" s="43" t="str">
        <f>Kategorie!B138</f>
        <v>Usługi zewnętrznych firm</v>
      </c>
      <c r="AZ138" s="32">
        <f t="shared" ref="AZ138:BA138" si="399">SUM(AZ139:AZ148)</f>
        <v>0</v>
      </c>
      <c r="BA138" s="77">
        <f t="shared" si="399"/>
        <v>0</v>
      </c>
      <c r="BB138" s="88">
        <f>AZ138-BA138</f>
        <v>0</v>
      </c>
      <c r="BC138" s="78" t="str">
        <f>IFERROR(BA138/AZ138,"")</f>
        <v/>
      </c>
      <c r="BD138" s="88"/>
      <c r="BF138" s="43" t="str">
        <f>Kategorie!B138</f>
        <v>Usługi zewnętrznych firm</v>
      </c>
      <c r="BG138" s="32">
        <f t="shared" ref="BG138:BH138" si="400">SUM(BG139:BG148)</f>
        <v>0</v>
      </c>
      <c r="BH138" s="77">
        <f t="shared" si="400"/>
        <v>0</v>
      </c>
      <c r="BI138" s="88">
        <f>BG138-BH138</f>
        <v>0</v>
      </c>
      <c r="BJ138" s="78" t="str">
        <f>IFERROR(BH138/BG138,"")</f>
        <v/>
      </c>
      <c r="BK138" s="88"/>
      <c r="BL138" s="89"/>
      <c r="BM138" s="43" t="str">
        <f>Kategorie!B138</f>
        <v>Usługi zewnętrznych firm</v>
      </c>
      <c r="BN138" s="32">
        <f t="shared" ref="BN138:BO138" si="401">SUM(BN139:BN148)</f>
        <v>0</v>
      </c>
      <c r="BO138" s="77">
        <f t="shared" si="401"/>
        <v>0</v>
      </c>
      <c r="BP138" s="88">
        <f>BN138-BO138</f>
        <v>0</v>
      </c>
      <c r="BQ138" s="78" t="str">
        <f>IFERROR(BO138/BN138,"")</f>
        <v/>
      </c>
      <c r="BR138" s="88"/>
      <c r="BT138" s="43" t="str">
        <f>Kategorie!B138</f>
        <v>Usługi zewnętrznych firm</v>
      </c>
      <c r="BU138" s="32">
        <f t="shared" ref="BU138:BV138" si="402">SUM(BU139:BU148)</f>
        <v>0</v>
      </c>
      <c r="BV138" s="77">
        <f t="shared" si="402"/>
        <v>0</v>
      </c>
      <c r="BW138" s="88">
        <f>BU138-BV138</f>
        <v>0</v>
      </c>
      <c r="BX138" s="78" t="str">
        <f>IFERROR(BV138/BU138,"")</f>
        <v/>
      </c>
      <c r="BY138" s="88"/>
      <c r="BZ138" s="89"/>
      <c r="CA138" s="43" t="str">
        <f>Kategorie!B138</f>
        <v>Usługi zewnętrznych firm</v>
      </c>
      <c r="CB138" s="32">
        <f t="shared" ref="CB138:CC138" si="403">SUM(CB139:CB148)</f>
        <v>0</v>
      </c>
      <c r="CC138" s="77">
        <f t="shared" si="403"/>
        <v>0</v>
      </c>
      <c r="CD138" s="88">
        <f>CB138-CC138</f>
        <v>0</v>
      </c>
      <c r="CE138" s="78" t="str">
        <f>IFERROR(CC138/CB138,"")</f>
        <v/>
      </c>
      <c r="CF138" s="88"/>
    </row>
    <row r="139" spans="2:84" s="71" customFormat="1" outlineLevel="1">
      <c r="B139" s="7" t="str">
        <f>Kategorie!B139</f>
        <v xml:space="preserve">księgowość </v>
      </c>
      <c r="C139" s="79">
        <v>0</v>
      </c>
      <c r="D139" s="8">
        <v>0</v>
      </c>
      <c r="E139" s="8">
        <f t="shared" ref="E139:E146" si="404">C139-D139</f>
        <v>0</v>
      </c>
      <c r="F139" s="80" t="str">
        <f t="shared" ref="F139:F146" si="405">IFERROR(D139/C139,"")</f>
        <v/>
      </c>
      <c r="G139" s="8"/>
      <c r="I139" s="122" t="str">
        <f>Kategorie!B139</f>
        <v xml:space="preserve">księgowość </v>
      </c>
      <c r="J139" s="79">
        <v>0</v>
      </c>
      <c r="K139" s="8">
        <v>0</v>
      </c>
      <c r="L139" s="8">
        <f t="shared" ref="L139:L148" si="406">J139-K139</f>
        <v>0</v>
      </c>
      <c r="M139" s="80" t="str">
        <f t="shared" ref="M139:M148" si="407">IFERROR(K139/J139,"")</f>
        <v/>
      </c>
      <c r="N139" s="8"/>
      <c r="P139" s="81" t="str">
        <f>Kategorie!B139</f>
        <v xml:space="preserve">księgowość </v>
      </c>
      <c r="Q139" s="79">
        <v>0</v>
      </c>
      <c r="R139" s="8">
        <v>0</v>
      </c>
      <c r="S139" s="8">
        <f t="shared" ref="S139:S148" si="408">Q139-R139</f>
        <v>0</v>
      </c>
      <c r="T139" s="80" t="str">
        <f t="shared" ref="T139:T148" si="409">IFERROR(R139/Q139,"")</f>
        <v/>
      </c>
      <c r="U139" s="8"/>
      <c r="V139" s="24"/>
      <c r="W139" s="7" t="str">
        <f>Kategorie!B139</f>
        <v xml:space="preserve">księgowość </v>
      </c>
      <c r="X139" s="79">
        <v>0</v>
      </c>
      <c r="Y139" s="8">
        <v>0</v>
      </c>
      <c r="Z139" s="8">
        <f t="shared" ref="Z139:Z148" si="410">X139-Y139</f>
        <v>0</v>
      </c>
      <c r="AA139" s="80" t="str">
        <f t="shared" ref="AA139:AA148" si="411">IFERROR(Y139/X139,"")</f>
        <v/>
      </c>
      <c r="AB139" s="8"/>
      <c r="AC139" s="24"/>
      <c r="AD139" s="81" t="str">
        <f>Kategorie!B139</f>
        <v xml:space="preserve">księgowość </v>
      </c>
      <c r="AE139" s="82">
        <v>0</v>
      </c>
      <c r="AF139" s="8">
        <v>0</v>
      </c>
      <c r="AG139" s="8">
        <f t="shared" ref="AG139:AG148" si="412">AE139-AF139</f>
        <v>0</v>
      </c>
      <c r="AH139" s="80" t="str">
        <f t="shared" ref="AH139:AH148" si="413">IFERROR(AF139/AE139,"")</f>
        <v/>
      </c>
      <c r="AI139" s="8"/>
      <c r="AK139" s="81" t="str">
        <f>Kategorie!B139</f>
        <v xml:space="preserve">księgowość </v>
      </c>
      <c r="AL139" s="82">
        <v>0</v>
      </c>
      <c r="AM139" s="8">
        <v>0</v>
      </c>
      <c r="AN139" s="8">
        <f t="shared" ref="AN139:AN148" si="414">AL139-AM139</f>
        <v>0</v>
      </c>
      <c r="AO139" s="80" t="str">
        <f t="shared" ref="AO139:AO148" si="415">IFERROR(AM139/AL139,"")</f>
        <v/>
      </c>
      <c r="AP139" s="8"/>
      <c r="AQ139" s="24"/>
      <c r="AR139" s="7" t="str">
        <f>Kategorie!B139</f>
        <v xml:space="preserve">księgowość </v>
      </c>
      <c r="AS139" s="82">
        <v>0</v>
      </c>
      <c r="AT139" s="8">
        <v>0</v>
      </c>
      <c r="AU139" s="8">
        <f t="shared" ref="AU139:AU148" si="416">AS139-AT139</f>
        <v>0</v>
      </c>
      <c r="AV139" s="80" t="str">
        <f t="shared" ref="AV139:AV148" si="417">IFERROR(AT139/AS139,"")</f>
        <v/>
      </c>
      <c r="AW139" s="8"/>
      <c r="AY139" s="81" t="str">
        <f>Kategorie!B139</f>
        <v xml:space="preserve">księgowość </v>
      </c>
      <c r="AZ139" s="82">
        <v>0</v>
      </c>
      <c r="BA139" s="8">
        <v>0</v>
      </c>
      <c r="BB139" s="8">
        <f t="shared" ref="BB139:BB148" si="418">AZ139-BA139</f>
        <v>0</v>
      </c>
      <c r="BC139" s="80" t="str">
        <f t="shared" ref="BC139:BC148" si="419">IFERROR(BA139/AZ139,"")</f>
        <v/>
      </c>
      <c r="BD139" s="8"/>
      <c r="BF139" s="81" t="str">
        <f>Kategorie!B139</f>
        <v xml:space="preserve">księgowość </v>
      </c>
      <c r="BG139" s="82">
        <v>0</v>
      </c>
      <c r="BH139" s="8">
        <v>0</v>
      </c>
      <c r="BI139" s="8">
        <f t="shared" ref="BI139:BI148" si="420">BG139-BH139</f>
        <v>0</v>
      </c>
      <c r="BJ139" s="80" t="str">
        <f t="shared" ref="BJ139:BJ148" si="421">IFERROR(BH139/BG139,"")</f>
        <v/>
      </c>
      <c r="BK139" s="8"/>
      <c r="BL139" s="24"/>
      <c r="BM139" s="7" t="str">
        <f>Kategorie!B139</f>
        <v xml:space="preserve">księgowość </v>
      </c>
      <c r="BN139" s="82">
        <v>0</v>
      </c>
      <c r="BO139" s="8">
        <v>0</v>
      </c>
      <c r="BP139" s="8">
        <f t="shared" ref="BP139:BP148" si="422">BN139-BO139</f>
        <v>0</v>
      </c>
      <c r="BQ139" s="80" t="str">
        <f t="shared" ref="BQ139:BQ148" si="423">IFERROR(BO139/BN139,"")</f>
        <v/>
      </c>
      <c r="BR139" s="8"/>
      <c r="BT139" s="81" t="str">
        <f>Kategorie!B139</f>
        <v xml:space="preserve">księgowość </v>
      </c>
      <c r="BU139" s="82">
        <v>0</v>
      </c>
      <c r="BV139" s="8">
        <v>0</v>
      </c>
      <c r="BW139" s="8">
        <f t="shared" ref="BW139:BW148" si="424">BU139-BV139</f>
        <v>0</v>
      </c>
      <c r="BX139" s="80" t="str">
        <f t="shared" ref="BX139:BX148" si="425">IFERROR(BV139/BU139,"")</f>
        <v/>
      </c>
      <c r="BY139" s="8"/>
      <c r="BZ139" s="24"/>
      <c r="CA139" s="7" t="str">
        <f>Kategorie!B139</f>
        <v xml:space="preserve">księgowość </v>
      </c>
      <c r="CB139" s="82">
        <v>0</v>
      </c>
      <c r="CC139" s="8">
        <v>0</v>
      </c>
      <c r="CD139" s="8">
        <f t="shared" ref="CD139:CD148" si="426">CB139-CC139</f>
        <v>0</v>
      </c>
      <c r="CE139" s="80" t="str">
        <f t="shared" ref="CE139:CE148" si="427">IFERROR(CC139/CB139,"")</f>
        <v/>
      </c>
      <c r="CF139" s="8"/>
    </row>
    <row r="140" spans="2:84" s="71" customFormat="1" outlineLevel="1">
      <c r="B140" s="7" t="str">
        <f>Kategorie!B140</f>
        <v xml:space="preserve">obsługa BHP </v>
      </c>
      <c r="C140" s="79">
        <v>0</v>
      </c>
      <c r="D140" s="8">
        <v>0</v>
      </c>
      <c r="E140" s="8">
        <f t="shared" si="404"/>
        <v>0</v>
      </c>
      <c r="F140" s="80" t="str">
        <f t="shared" si="405"/>
        <v/>
      </c>
      <c r="G140" s="8"/>
      <c r="I140" s="122" t="str">
        <f>Kategorie!B140</f>
        <v xml:space="preserve">obsługa BHP </v>
      </c>
      <c r="J140" s="79">
        <v>0</v>
      </c>
      <c r="K140" s="8">
        <v>0</v>
      </c>
      <c r="L140" s="8">
        <f t="shared" si="406"/>
        <v>0</v>
      </c>
      <c r="M140" s="80" t="str">
        <f t="shared" si="407"/>
        <v/>
      </c>
      <c r="N140" s="8"/>
      <c r="P140" s="81" t="str">
        <f>Kategorie!B140</f>
        <v xml:space="preserve">obsługa BHP </v>
      </c>
      <c r="Q140" s="79">
        <v>0</v>
      </c>
      <c r="R140" s="8">
        <v>0</v>
      </c>
      <c r="S140" s="8">
        <f t="shared" si="408"/>
        <v>0</v>
      </c>
      <c r="T140" s="80" t="str">
        <f t="shared" si="409"/>
        <v/>
      </c>
      <c r="U140" s="8"/>
      <c r="V140" s="24"/>
      <c r="W140" s="7" t="str">
        <f>Kategorie!B140</f>
        <v xml:space="preserve">obsługa BHP </v>
      </c>
      <c r="X140" s="79">
        <v>0</v>
      </c>
      <c r="Y140" s="8">
        <v>0</v>
      </c>
      <c r="Z140" s="8">
        <f t="shared" si="410"/>
        <v>0</v>
      </c>
      <c r="AA140" s="80" t="str">
        <f t="shared" si="411"/>
        <v/>
      </c>
      <c r="AB140" s="8"/>
      <c r="AC140" s="24"/>
      <c r="AD140" s="81" t="str">
        <f>Kategorie!B140</f>
        <v xml:space="preserve">obsługa BHP </v>
      </c>
      <c r="AE140" s="82">
        <v>0</v>
      </c>
      <c r="AF140" s="8">
        <v>0</v>
      </c>
      <c r="AG140" s="8">
        <f t="shared" si="412"/>
        <v>0</v>
      </c>
      <c r="AH140" s="80" t="str">
        <f t="shared" si="413"/>
        <v/>
      </c>
      <c r="AI140" s="8"/>
      <c r="AK140" s="81" t="str">
        <f>Kategorie!B140</f>
        <v xml:space="preserve">obsługa BHP </v>
      </c>
      <c r="AL140" s="82">
        <v>0</v>
      </c>
      <c r="AM140" s="8">
        <v>0</v>
      </c>
      <c r="AN140" s="8">
        <f t="shared" si="414"/>
        <v>0</v>
      </c>
      <c r="AO140" s="80" t="str">
        <f t="shared" si="415"/>
        <v/>
      </c>
      <c r="AP140" s="8"/>
      <c r="AQ140" s="24"/>
      <c r="AR140" s="7" t="str">
        <f>Kategorie!B140</f>
        <v xml:space="preserve">obsługa BHP </v>
      </c>
      <c r="AS140" s="82">
        <v>0</v>
      </c>
      <c r="AT140" s="8">
        <v>0</v>
      </c>
      <c r="AU140" s="8">
        <f t="shared" si="416"/>
        <v>0</v>
      </c>
      <c r="AV140" s="80" t="str">
        <f t="shared" si="417"/>
        <v/>
      </c>
      <c r="AW140" s="8"/>
      <c r="AY140" s="81" t="str">
        <f>Kategorie!B140</f>
        <v xml:space="preserve">obsługa BHP </v>
      </c>
      <c r="AZ140" s="82">
        <v>0</v>
      </c>
      <c r="BA140" s="8">
        <v>0</v>
      </c>
      <c r="BB140" s="8">
        <f t="shared" si="418"/>
        <v>0</v>
      </c>
      <c r="BC140" s="80" t="str">
        <f t="shared" si="419"/>
        <v/>
      </c>
      <c r="BD140" s="8"/>
      <c r="BF140" s="81" t="str">
        <f>Kategorie!B140</f>
        <v xml:space="preserve">obsługa BHP </v>
      </c>
      <c r="BG140" s="82">
        <v>0</v>
      </c>
      <c r="BH140" s="8">
        <v>0</v>
      </c>
      <c r="BI140" s="8">
        <f t="shared" si="420"/>
        <v>0</v>
      </c>
      <c r="BJ140" s="80" t="str">
        <f t="shared" si="421"/>
        <v/>
      </c>
      <c r="BK140" s="8"/>
      <c r="BL140" s="24"/>
      <c r="BM140" s="7" t="str">
        <f>Kategorie!B140</f>
        <v xml:space="preserve">obsługa BHP </v>
      </c>
      <c r="BN140" s="82">
        <v>0</v>
      </c>
      <c r="BO140" s="8">
        <v>0</v>
      </c>
      <c r="BP140" s="8">
        <f t="shared" si="422"/>
        <v>0</v>
      </c>
      <c r="BQ140" s="80" t="str">
        <f t="shared" si="423"/>
        <v/>
      </c>
      <c r="BR140" s="8"/>
      <c r="BT140" s="81" t="str">
        <f>Kategorie!B140</f>
        <v xml:space="preserve">obsługa BHP </v>
      </c>
      <c r="BU140" s="82">
        <v>0</v>
      </c>
      <c r="BV140" s="8">
        <v>0</v>
      </c>
      <c r="BW140" s="8">
        <f t="shared" si="424"/>
        <v>0</v>
      </c>
      <c r="BX140" s="80" t="str">
        <f t="shared" si="425"/>
        <v/>
      </c>
      <c r="BY140" s="8"/>
      <c r="BZ140" s="24"/>
      <c r="CA140" s="7" t="str">
        <f>Kategorie!B140</f>
        <v xml:space="preserve">obsługa BHP </v>
      </c>
      <c r="CB140" s="82">
        <v>0</v>
      </c>
      <c r="CC140" s="8">
        <v>0</v>
      </c>
      <c r="CD140" s="8">
        <f t="shared" si="426"/>
        <v>0</v>
      </c>
      <c r="CE140" s="80" t="str">
        <f t="shared" si="427"/>
        <v/>
      </c>
      <c r="CF140" s="8"/>
    </row>
    <row r="141" spans="2:84" s="71" customFormat="1" outlineLevel="1">
      <c r="B141" s="7" t="str">
        <f>Kategorie!B141</f>
        <v>porady prawne</v>
      </c>
      <c r="C141" s="79">
        <v>0</v>
      </c>
      <c r="D141" s="8">
        <v>0</v>
      </c>
      <c r="E141" s="8">
        <f t="shared" si="404"/>
        <v>0</v>
      </c>
      <c r="F141" s="80" t="str">
        <f t="shared" si="405"/>
        <v/>
      </c>
      <c r="G141" s="8"/>
      <c r="I141" s="122" t="str">
        <f>Kategorie!B141</f>
        <v>porady prawne</v>
      </c>
      <c r="J141" s="79">
        <v>0</v>
      </c>
      <c r="K141" s="8">
        <v>0</v>
      </c>
      <c r="L141" s="8">
        <f t="shared" si="406"/>
        <v>0</v>
      </c>
      <c r="M141" s="80" t="str">
        <f t="shared" si="407"/>
        <v/>
      </c>
      <c r="N141" s="8"/>
      <c r="P141" s="81" t="str">
        <f>Kategorie!B141</f>
        <v>porady prawne</v>
      </c>
      <c r="Q141" s="79">
        <v>0</v>
      </c>
      <c r="R141" s="8">
        <v>0</v>
      </c>
      <c r="S141" s="8">
        <f t="shared" si="408"/>
        <v>0</v>
      </c>
      <c r="T141" s="80" t="str">
        <f t="shared" si="409"/>
        <v/>
      </c>
      <c r="U141" s="8"/>
      <c r="V141" s="24"/>
      <c r="W141" s="7" t="str">
        <f>Kategorie!B141</f>
        <v>porady prawne</v>
      </c>
      <c r="X141" s="79">
        <v>0</v>
      </c>
      <c r="Y141" s="8">
        <v>0</v>
      </c>
      <c r="Z141" s="8">
        <f t="shared" si="410"/>
        <v>0</v>
      </c>
      <c r="AA141" s="80" t="str">
        <f t="shared" si="411"/>
        <v/>
      </c>
      <c r="AB141" s="8"/>
      <c r="AC141" s="24"/>
      <c r="AD141" s="81" t="str">
        <f>Kategorie!B141</f>
        <v>porady prawne</v>
      </c>
      <c r="AE141" s="82">
        <v>0</v>
      </c>
      <c r="AF141" s="8">
        <v>0</v>
      </c>
      <c r="AG141" s="8">
        <f t="shared" si="412"/>
        <v>0</v>
      </c>
      <c r="AH141" s="80" t="str">
        <f t="shared" si="413"/>
        <v/>
      </c>
      <c r="AI141" s="8"/>
      <c r="AK141" s="81" t="str">
        <f>Kategorie!B141</f>
        <v>porady prawne</v>
      </c>
      <c r="AL141" s="82">
        <v>0</v>
      </c>
      <c r="AM141" s="8">
        <v>0</v>
      </c>
      <c r="AN141" s="8">
        <f t="shared" si="414"/>
        <v>0</v>
      </c>
      <c r="AO141" s="80" t="str">
        <f t="shared" si="415"/>
        <v/>
      </c>
      <c r="AP141" s="8"/>
      <c r="AQ141" s="24"/>
      <c r="AR141" s="7" t="str">
        <f>Kategorie!B141</f>
        <v>porady prawne</v>
      </c>
      <c r="AS141" s="82">
        <v>0</v>
      </c>
      <c r="AT141" s="8">
        <v>0</v>
      </c>
      <c r="AU141" s="8">
        <f t="shared" si="416"/>
        <v>0</v>
      </c>
      <c r="AV141" s="80" t="str">
        <f t="shared" si="417"/>
        <v/>
      </c>
      <c r="AW141" s="8"/>
      <c r="AY141" s="81" t="str">
        <f>Kategorie!B141</f>
        <v>porady prawne</v>
      </c>
      <c r="AZ141" s="82">
        <v>0</v>
      </c>
      <c r="BA141" s="8">
        <v>0</v>
      </c>
      <c r="BB141" s="8">
        <f t="shared" si="418"/>
        <v>0</v>
      </c>
      <c r="BC141" s="80" t="str">
        <f t="shared" si="419"/>
        <v/>
      </c>
      <c r="BD141" s="8"/>
      <c r="BF141" s="81" t="str">
        <f>Kategorie!B141</f>
        <v>porady prawne</v>
      </c>
      <c r="BG141" s="82">
        <v>0</v>
      </c>
      <c r="BH141" s="8">
        <v>0</v>
      </c>
      <c r="BI141" s="8">
        <f t="shared" si="420"/>
        <v>0</v>
      </c>
      <c r="BJ141" s="80" t="str">
        <f t="shared" si="421"/>
        <v/>
      </c>
      <c r="BK141" s="8"/>
      <c r="BL141" s="24"/>
      <c r="BM141" s="7" t="str">
        <f>Kategorie!B141</f>
        <v>porady prawne</v>
      </c>
      <c r="BN141" s="82">
        <v>0</v>
      </c>
      <c r="BO141" s="8">
        <v>0</v>
      </c>
      <c r="BP141" s="8">
        <f t="shared" si="422"/>
        <v>0</v>
      </c>
      <c r="BQ141" s="80" t="str">
        <f t="shared" si="423"/>
        <v/>
      </c>
      <c r="BR141" s="8"/>
      <c r="BT141" s="81" t="str">
        <f>Kategorie!B141</f>
        <v>porady prawne</v>
      </c>
      <c r="BU141" s="82">
        <v>0</v>
      </c>
      <c r="BV141" s="8">
        <v>0</v>
      </c>
      <c r="BW141" s="8">
        <f t="shared" si="424"/>
        <v>0</v>
      </c>
      <c r="BX141" s="80" t="str">
        <f t="shared" si="425"/>
        <v/>
      </c>
      <c r="BY141" s="8"/>
      <c r="BZ141" s="24"/>
      <c r="CA141" s="7" t="str">
        <f>Kategorie!B141</f>
        <v>porady prawne</v>
      </c>
      <c r="CB141" s="82">
        <v>0</v>
      </c>
      <c r="CC141" s="8">
        <v>0</v>
      </c>
      <c r="CD141" s="8">
        <f t="shared" si="426"/>
        <v>0</v>
      </c>
      <c r="CE141" s="80" t="str">
        <f t="shared" si="427"/>
        <v/>
      </c>
      <c r="CF141" s="8"/>
    </row>
    <row r="142" spans="2:84" s="71" customFormat="1" outlineLevel="1">
      <c r="B142" s="7" t="str">
        <f>Kategorie!B142</f>
        <v xml:space="preserve">pomoc informatyczna </v>
      </c>
      <c r="C142" s="79">
        <v>0</v>
      </c>
      <c r="D142" s="8">
        <v>0</v>
      </c>
      <c r="E142" s="8">
        <f t="shared" si="404"/>
        <v>0</v>
      </c>
      <c r="F142" s="80" t="str">
        <f t="shared" si="405"/>
        <v/>
      </c>
      <c r="G142" s="8"/>
      <c r="I142" s="122" t="str">
        <f>Kategorie!B142</f>
        <v xml:space="preserve">pomoc informatyczna </v>
      </c>
      <c r="J142" s="79">
        <v>0</v>
      </c>
      <c r="K142" s="8">
        <v>0</v>
      </c>
      <c r="L142" s="8">
        <f t="shared" si="406"/>
        <v>0</v>
      </c>
      <c r="M142" s="80" t="str">
        <f t="shared" si="407"/>
        <v/>
      </c>
      <c r="N142" s="8"/>
      <c r="P142" s="81" t="str">
        <f>Kategorie!B142</f>
        <v xml:space="preserve">pomoc informatyczna </v>
      </c>
      <c r="Q142" s="79">
        <v>0</v>
      </c>
      <c r="R142" s="8">
        <v>0</v>
      </c>
      <c r="S142" s="8">
        <f t="shared" si="408"/>
        <v>0</v>
      </c>
      <c r="T142" s="80" t="str">
        <f t="shared" si="409"/>
        <v/>
      </c>
      <c r="U142" s="8"/>
      <c r="V142" s="24"/>
      <c r="W142" s="7" t="str">
        <f>Kategorie!B142</f>
        <v xml:space="preserve">pomoc informatyczna </v>
      </c>
      <c r="X142" s="79">
        <v>0</v>
      </c>
      <c r="Y142" s="8">
        <v>0</v>
      </c>
      <c r="Z142" s="8">
        <f t="shared" si="410"/>
        <v>0</v>
      </c>
      <c r="AA142" s="80" t="str">
        <f t="shared" si="411"/>
        <v/>
      </c>
      <c r="AB142" s="8"/>
      <c r="AC142" s="24"/>
      <c r="AD142" s="81" t="str">
        <f>Kategorie!B142</f>
        <v xml:space="preserve">pomoc informatyczna </v>
      </c>
      <c r="AE142" s="82">
        <v>0</v>
      </c>
      <c r="AF142" s="8">
        <v>0</v>
      </c>
      <c r="AG142" s="8">
        <f t="shared" si="412"/>
        <v>0</v>
      </c>
      <c r="AH142" s="80" t="str">
        <f t="shared" si="413"/>
        <v/>
      </c>
      <c r="AI142" s="8"/>
      <c r="AK142" s="81" t="str">
        <f>Kategorie!B142</f>
        <v xml:space="preserve">pomoc informatyczna </v>
      </c>
      <c r="AL142" s="82">
        <v>0</v>
      </c>
      <c r="AM142" s="8">
        <v>0</v>
      </c>
      <c r="AN142" s="8">
        <f t="shared" si="414"/>
        <v>0</v>
      </c>
      <c r="AO142" s="80" t="str">
        <f t="shared" si="415"/>
        <v/>
      </c>
      <c r="AP142" s="8"/>
      <c r="AQ142" s="24"/>
      <c r="AR142" s="7" t="str">
        <f>Kategorie!B142</f>
        <v xml:space="preserve">pomoc informatyczna </v>
      </c>
      <c r="AS142" s="82">
        <v>0</v>
      </c>
      <c r="AT142" s="8">
        <v>0</v>
      </c>
      <c r="AU142" s="8">
        <f t="shared" si="416"/>
        <v>0</v>
      </c>
      <c r="AV142" s="80" t="str">
        <f t="shared" si="417"/>
        <v/>
      </c>
      <c r="AW142" s="8"/>
      <c r="AY142" s="81" t="str">
        <f>Kategorie!B142</f>
        <v xml:space="preserve">pomoc informatyczna </v>
      </c>
      <c r="AZ142" s="82">
        <v>0</v>
      </c>
      <c r="BA142" s="8">
        <v>0</v>
      </c>
      <c r="BB142" s="8">
        <f t="shared" si="418"/>
        <v>0</v>
      </c>
      <c r="BC142" s="80" t="str">
        <f t="shared" si="419"/>
        <v/>
      </c>
      <c r="BD142" s="8"/>
      <c r="BF142" s="81" t="str">
        <f>Kategorie!B142</f>
        <v xml:space="preserve">pomoc informatyczna </v>
      </c>
      <c r="BG142" s="82">
        <v>0</v>
      </c>
      <c r="BH142" s="8">
        <v>0</v>
      </c>
      <c r="BI142" s="8">
        <f t="shared" si="420"/>
        <v>0</v>
      </c>
      <c r="BJ142" s="80" t="str">
        <f t="shared" si="421"/>
        <v/>
      </c>
      <c r="BK142" s="8"/>
      <c r="BL142" s="24"/>
      <c r="BM142" s="7" t="str">
        <f>Kategorie!B142</f>
        <v xml:space="preserve">pomoc informatyczna </v>
      </c>
      <c r="BN142" s="82">
        <v>0</v>
      </c>
      <c r="BO142" s="8">
        <v>0</v>
      </c>
      <c r="BP142" s="8">
        <f t="shared" si="422"/>
        <v>0</v>
      </c>
      <c r="BQ142" s="80" t="str">
        <f t="shared" si="423"/>
        <v/>
      </c>
      <c r="BR142" s="8"/>
      <c r="BT142" s="81" t="str">
        <f>Kategorie!B142</f>
        <v xml:space="preserve">pomoc informatyczna </v>
      </c>
      <c r="BU142" s="82">
        <v>0</v>
      </c>
      <c r="BV142" s="8">
        <v>0</v>
      </c>
      <c r="BW142" s="8">
        <f t="shared" si="424"/>
        <v>0</v>
      </c>
      <c r="BX142" s="80" t="str">
        <f t="shared" si="425"/>
        <v/>
      </c>
      <c r="BY142" s="8"/>
      <c r="BZ142" s="24"/>
      <c r="CA142" s="7" t="str">
        <f>Kategorie!B142</f>
        <v xml:space="preserve">pomoc informatyczna </v>
      </c>
      <c r="CB142" s="82">
        <v>0</v>
      </c>
      <c r="CC142" s="8">
        <v>0</v>
      </c>
      <c r="CD142" s="8">
        <f t="shared" si="426"/>
        <v>0</v>
      </c>
      <c r="CE142" s="80" t="str">
        <f t="shared" si="427"/>
        <v/>
      </c>
      <c r="CF142" s="8"/>
    </row>
    <row r="143" spans="2:84" s="71" customFormat="1" outlineLevel="1">
      <c r="B143" s="7" t="str">
        <f>Kategorie!B143</f>
        <v xml:space="preserve">usługi marketingowe  </v>
      </c>
      <c r="C143" s="79">
        <v>0</v>
      </c>
      <c r="D143" s="8">
        <v>0</v>
      </c>
      <c r="E143" s="8">
        <f t="shared" si="404"/>
        <v>0</v>
      </c>
      <c r="F143" s="80" t="str">
        <f t="shared" si="405"/>
        <v/>
      </c>
      <c r="G143" s="8"/>
      <c r="I143" s="122" t="str">
        <f>Kategorie!B143</f>
        <v xml:space="preserve">usługi marketingowe  </v>
      </c>
      <c r="J143" s="79">
        <v>0</v>
      </c>
      <c r="K143" s="8">
        <v>0</v>
      </c>
      <c r="L143" s="8">
        <f t="shared" si="406"/>
        <v>0</v>
      </c>
      <c r="M143" s="80" t="str">
        <f t="shared" si="407"/>
        <v/>
      </c>
      <c r="N143" s="8"/>
      <c r="P143" s="81" t="str">
        <f>Kategorie!B143</f>
        <v xml:space="preserve">usługi marketingowe  </v>
      </c>
      <c r="Q143" s="79">
        <v>0</v>
      </c>
      <c r="R143" s="8">
        <v>0</v>
      </c>
      <c r="S143" s="8">
        <f t="shared" si="408"/>
        <v>0</v>
      </c>
      <c r="T143" s="80" t="str">
        <f t="shared" si="409"/>
        <v/>
      </c>
      <c r="U143" s="8"/>
      <c r="V143" s="24"/>
      <c r="W143" s="7" t="str">
        <f>Kategorie!B143</f>
        <v xml:space="preserve">usługi marketingowe  </v>
      </c>
      <c r="X143" s="79">
        <v>0</v>
      </c>
      <c r="Y143" s="8">
        <v>0</v>
      </c>
      <c r="Z143" s="8">
        <f t="shared" si="410"/>
        <v>0</v>
      </c>
      <c r="AA143" s="80" t="str">
        <f t="shared" si="411"/>
        <v/>
      </c>
      <c r="AB143" s="8"/>
      <c r="AC143" s="24"/>
      <c r="AD143" s="81" t="str">
        <f>Kategorie!B143</f>
        <v xml:space="preserve">usługi marketingowe  </v>
      </c>
      <c r="AE143" s="82">
        <v>0</v>
      </c>
      <c r="AF143" s="8">
        <v>0</v>
      </c>
      <c r="AG143" s="8">
        <f t="shared" si="412"/>
        <v>0</v>
      </c>
      <c r="AH143" s="80" t="str">
        <f t="shared" si="413"/>
        <v/>
      </c>
      <c r="AI143" s="8"/>
      <c r="AK143" s="81" t="str">
        <f>Kategorie!B143</f>
        <v xml:space="preserve">usługi marketingowe  </v>
      </c>
      <c r="AL143" s="82">
        <v>0</v>
      </c>
      <c r="AM143" s="8">
        <v>0</v>
      </c>
      <c r="AN143" s="8">
        <f t="shared" si="414"/>
        <v>0</v>
      </c>
      <c r="AO143" s="80" t="str">
        <f t="shared" si="415"/>
        <v/>
      </c>
      <c r="AP143" s="8"/>
      <c r="AQ143" s="24"/>
      <c r="AR143" s="7" t="str">
        <f>Kategorie!B143</f>
        <v xml:space="preserve">usługi marketingowe  </v>
      </c>
      <c r="AS143" s="82">
        <v>0</v>
      </c>
      <c r="AT143" s="8">
        <v>0</v>
      </c>
      <c r="AU143" s="8">
        <f t="shared" si="416"/>
        <v>0</v>
      </c>
      <c r="AV143" s="80" t="str">
        <f t="shared" si="417"/>
        <v/>
      </c>
      <c r="AW143" s="8"/>
      <c r="AY143" s="81" t="str">
        <f>Kategorie!B143</f>
        <v xml:space="preserve">usługi marketingowe  </v>
      </c>
      <c r="AZ143" s="82">
        <v>0</v>
      </c>
      <c r="BA143" s="8">
        <v>0</v>
      </c>
      <c r="BB143" s="8">
        <f t="shared" si="418"/>
        <v>0</v>
      </c>
      <c r="BC143" s="80" t="str">
        <f t="shared" si="419"/>
        <v/>
      </c>
      <c r="BD143" s="8"/>
      <c r="BF143" s="81" t="str">
        <f>Kategorie!B143</f>
        <v xml:space="preserve">usługi marketingowe  </v>
      </c>
      <c r="BG143" s="82">
        <v>0</v>
      </c>
      <c r="BH143" s="8">
        <v>0</v>
      </c>
      <c r="BI143" s="8">
        <f t="shared" si="420"/>
        <v>0</v>
      </c>
      <c r="BJ143" s="80" t="str">
        <f t="shared" si="421"/>
        <v/>
      </c>
      <c r="BK143" s="8"/>
      <c r="BL143" s="24"/>
      <c r="BM143" s="7" t="str">
        <f>Kategorie!B143</f>
        <v xml:space="preserve">usługi marketingowe  </v>
      </c>
      <c r="BN143" s="82">
        <v>0</v>
      </c>
      <c r="BO143" s="8">
        <v>0</v>
      </c>
      <c r="BP143" s="8">
        <f t="shared" si="422"/>
        <v>0</v>
      </c>
      <c r="BQ143" s="80" t="str">
        <f t="shared" si="423"/>
        <v/>
      </c>
      <c r="BR143" s="8"/>
      <c r="BT143" s="81" t="str">
        <f>Kategorie!B143</f>
        <v xml:space="preserve">usługi marketingowe  </v>
      </c>
      <c r="BU143" s="82">
        <v>0</v>
      </c>
      <c r="BV143" s="8">
        <v>0</v>
      </c>
      <c r="BW143" s="8">
        <f t="shared" si="424"/>
        <v>0</v>
      </c>
      <c r="BX143" s="80" t="str">
        <f t="shared" si="425"/>
        <v/>
      </c>
      <c r="BY143" s="8"/>
      <c r="BZ143" s="24"/>
      <c r="CA143" s="7" t="str">
        <f>Kategorie!B143</f>
        <v xml:space="preserve">usługi marketingowe  </v>
      </c>
      <c r="CB143" s="82">
        <v>0</v>
      </c>
      <c r="CC143" s="8">
        <v>0</v>
      </c>
      <c r="CD143" s="8">
        <f t="shared" si="426"/>
        <v>0</v>
      </c>
      <c r="CE143" s="80" t="str">
        <f t="shared" si="427"/>
        <v/>
      </c>
      <c r="CF143" s="8"/>
    </row>
    <row r="144" spans="2:84" s="71" customFormat="1" outlineLevel="1">
      <c r="B144" s="7" t="str">
        <f>Kategorie!B144</f>
        <v xml:space="preserve">firma sprzątająca </v>
      </c>
      <c r="C144" s="79">
        <v>0</v>
      </c>
      <c r="D144" s="8">
        <v>0</v>
      </c>
      <c r="E144" s="8">
        <f t="shared" si="404"/>
        <v>0</v>
      </c>
      <c r="F144" s="80" t="str">
        <f t="shared" si="405"/>
        <v/>
      </c>
      <c r="G144" s="8"/>
      <c r="I144" s="122" t="str">
        <f>Kategorie!B144</f>
        <v xml:space="preserve">firma sprzątająca </v>
      </c>
      <c r="J144" s="79">
        <v>0</v>
      </c>
      <c r="K144" s="8">
        <v>0</v>
      </c>
      <c r="L144" s="8">
        <f t="shared" si="406"/>
        <v>0</v>
      </c>
      <c r="M144" s="80" t="str">
        <f t="shared" si="407"/>
        <v/>
      </c>
      <c r="N144" s="8"/>
      <c r="P144" s="81" t="str">
        <f>Kategorie!B144</f>
        <v xml:space="preserve">firma sprzątająca </v>
      </c>
      <c r="Q144" s="79">
        <v>0</v>
      </c>
      <c r="R144" s="8">
        <v>0</v>
      </c>
      <c r="S144" s="8">
        <f t="shared" si="408"/>
        <v>0</v>
      </c>
      <c r="T144" s="80" t="str">
        <f t="shared" si="409"/>
        <v/>
      </c>
      <c r="U144" s="8"/>
      <c r="V144" s="24"/>
      <c r="W144" s="7" t="str">
        <f>Kategorie!B144</f>
        <v xml:space="preserve">firma sprzątająca </v>
      </c>
      <c r="X144" s="79">
        <v>0</v>
      </c>
      <c r="Y144" s="8">
        <v>0</v>
      </c>
      <c r="Z144" s="8">
        <f t="shared" si="410"/>
        <v>0</v>
      </c>
      <c r="AA144" s="80" t="str">
        <f t="shared" si="411"/>
        <v/>
      </c>
      <c r="AB144" s="8"/>
      <c r="AC144" s="24"/>
      <c r="AD144" s="81" t="str">
        <f>Kategorie!B144</f>
        <v xml:space="preserve">firma sprzątająca </v>
      </c>
      <c r="AE144" s="82">
        <v>0</v>
      </c>
      <c r="AF144" s="8">
        <v>0</v>
      </c>
      <c r="AG144" s="8">
        <f t="shared" si="412"/>
        <v>0</v>
      </c>
      <c r="AH144" s="80" t="str">
        <f t="shared" si="413"/>
        <v/>
      </c>
      <c r="AI144" s="8"/>
      <c r="AK144" s="81" t="str">
        <f>Kategorie!B144</f>
        <v xml:space="preserve">firma sprzątająca </v>
      </c>
      <c r="AL144" s="82">
        <v>0</v>
      </c>
      <c r="AM144" s="8">
        <v>0</v>
      </c>
      <c r="AN144" s="8">
        <f t="shared" si="414"/>
        <v>0</v>
      </c>
      <c r="AO144" s="80" t="str">
        <f t="shared" si="415"/>
        <v/>
      </c>
      <c r="AP144" s="8"/>
      <c r="AQ144" s="24"/>
      <c r="AR144" s="7" t="str">
        <f>Kategorie!B144</f>
        <v xml:space="preserve">firma sprzątająca </v>
      </c>
      <c r="AS144" s="82">
        <v>0</v>
      </c>
      <c r="AT144" s="8">
        <v>0</v>
      </c>
      <c r="AU144" s="8">
        <f t="shared" si="416"/>
        <v>0</v>
      </c>
      <c r="AV144" s="80" t="str">
        <f t="shared" si="417"/>
        <v/>
      </c>
      <c r="AW144" s="8"/>
      <c r="AY144" s="81" t="str">
        <f>Kategorie!B144</f>
        <v xml:space="preserve">firma sprzątająca </v>
      </c>
      <c r="AZ144" s="82">
        <v>0</v>
      </c>
      <c r="BA144" s="8">
        <v>0</v>
      </c>
      <c r="BB144" s="8">
        <f t="shared" si="418"/>
        <v>0</v>
      </c>
      <c r="BC144" s="80" t="str">
        <f t="shared" si="419"/>
        <v/>
      </c>
      <c r="BD144" s="8"/>
      <c r="BF144" s="81" t="str">
        <f>Kategorie!B144</f>
        <v xml:space="preserve">firma sprzątająca </v>
      </c>
      <c r="BG144" s="82">
        <v>0</v>
      </c>
      <c r="BH144" s="8">
        <v>0</v>
      </c>
      <c r="BI144" s="8">
        <f t="shared" si="420"/>
        <v>0</v>
      </c>
      <c r="BJ144" s="80" t="str">
        <f t="shared" si="421"/>
        <v/>
      </c>
      <c r="BK144" s="8"/>
      <c r="BL144" s="24"/>
      <c r="BM144" s="7" t="str">
        <f>Kategorie!B144</f>
        <v xml:space="preserve">firma sprzątająca </v>
      </c>
      <c r="BN144" s="82">
        <v>0</v>
      </c>
      <c r="BO144" s="8">
        <v>0</v>
      </c>
      <c r="BP144" s="8">
        <f t="shared" si="422"/>
        <v>0</v>
      </c>
      <c r="BQ144" s="80" t="str">
        <f t="shared" si="423"/>
        <v/>
      </c>
      <c r="BR144" s="8"/>
      <c r="BT144" s="81" t="str">
        <f>Kategorie!B144</f>
        <v xml:space="preserve">firma sprzątająca </v>
      </c>
      <c r="BU144" s="82">
        <v>0</v>
      </c>
      <c r="BV144" s="8">
        <v>0</v>
      </c>
      <c r="BW144" s="8">
        <f t="shared" si="424"/>
        <v>0</v>
      </c>
      <c r="BX144" s="80" t="str">
        <f t="shared" si="425"/>
        <v/>
      </c>
      <c r="BY144" s="8"/>
      <c r="BZ144" s="24"/>
      <c r="CA144" s="7" t="str">
        <f>Kategorie!B144</f>
        <v xml:space="preserve">firma sprzątająca </v>
      </c>
      <c r="CB144" s="82">
        <v>0</v>
      </c>
      <c r="CC144" s="8">
        <v>0</v>
      </c>
      <c r="CD144" s="8">
        <f t="shared" si="426"/>
        <v>0</v>
      </c>
      <c r="CE144" s="80" t="str">
        <f t="shared" si="427"/>
        <v/>
      </c>
      <c r="CF144" s="8"/>
    </row>
    <row r="145" spans="2:84" s="71" customFormat="1" outlineLevel="1">
      <c r="B145" s="7" t="str">
        <f>Kategorie!B145</f>
        <v>inne</v>
      </c>
      <c r="C145" s="79">
        <v>0</v>
      </c>
      <c r="D145" s="8">
        <v>0</v>
      </c>
      <c r="E145" s="8">
        <f t="shared" si="404"/>
        <v>0</v>
      </c>
      <c r="F145" s="80" t="str">
        <f t="shared" si="405"/>
        <v/>
      </c>
      <c r="G145" s="8"/>
      <c r="I145" s="124" t="str">
        <f>Kategorie!B145</f>
        <v>inne</v>
      </c>
      <c r="J145" s="79">
        <v>0</v>
      </c>
      <c r="K145" s="8">
        <v>0</v>
      </c>
      <c r="L145" s="8">
        <f t="shared" si="406"/>
        <v>0</v>
      </c>
      <c r="M145" s="80" t="str">
        <f t="shared" si="407"/>
        <v/>
      </c>
      <c r="N145" s="8"/>
      <c r="P145" s="81" t="str">
        <f>Kategorie!B145</f>
        <v>inne</v>
      </c>
      <c r="Q145" s="79">
        <v>0</v>
      </c>
      <c r="R145" s="8">
        <v>0</v>
      </c>
      <c r="S145" s="8">
        <f t="shared" si="408"/>
        <v>0</v>
      </c>
      <c r="T145" s="80" t="str">
        <f t="shared" si="409"/>
        <v/>
      </c>
      <c r="U145" s="8"/>
      <c r="V145" s="24"/>
      <c r="W145" s="7" t="str">
        <f>Kategorie!B145</f>
        <v>inne</v>
      </c>
      <c r="X145" s="79">
        <v>0</v>
      </c>
      <c r="Y145" s="8">
        <v>0</v>
      </c>
      <c r="Z145" s="8">
        <f t="shared" si="410"/>
        <v>0</v>
      </c>
      <c r="AA145" s="80" t="str">
        <f t="shared" si="411"/>
        <v/>
      </c>
      <c r="AB145" s="8"/>
      <c r="AC145" s="24"/>
      <c r="AD145" s="81" t="str">
        <f>Kategorie!B145</f>
        <v>inne</v>
      </c>
      <c r="AE145" s="82">
        <v>0</v>
      </c>
      <c r="AF145" s="8">
        <v>0</v>
      </c>
      <c r="AG145" s="8">
        <f t="shared" si="412"/>
        <v>0</v>
      </c>
      <c r="AH145" s="80" t="str">
        <f t="shared" si="413"/>
        <v/>
      </c>
      <c r="AI145" s="8"/>
      <c r="AK145" s="81" t="str">
        <f>Kategorie!B145</f>
        <v>inne</v>
      </c>
      <c r="AL145" s="82">
        <v>0</v>
      </c>
      <c r="AM145" s="8">
        <v>0</v>
      </c>
      <c r="AN145" s="8">
        <f t="shared" si="414"/>
        <v>0</v>
      </c>
      <c r="AO145" s="80" t="str">
        <f t="shared" si="415"/>
        <v/>
      </c>
      <c r="AP145" s="8"/>
      <c r="AQ145" s="24"/>
      <c r="AR145" s="7" t="str">
        <f>Kategorie!B145</f>
        <v>inne</v>
      </c>
      <c r="AS145" s="82">
        <v>0</v>
      </c>
      <c r="AT145" s="8">
        <v>0</v>
      </c>
      <c r="AU145" s="8">
        <f t="shared" si="416"/>
        <v>0</v>
      </c>
      <c r="AV145" s="80" t="str">
        <f t="shared" si="417"/>
        <v/>
      </c>
      <c r="AW145" s="8"/>
      <c r="AY145" s="81" t="str">
        <f>Kategorie!B145</f>
        <v>inne</v>
      </c>
      <c r="AZ145" s="82">
        <v>0</v>
      </c>
      <c r="BA145" s="8">
        <v>0</v>
      </c>
      <c r="BB145" s="8">
        <f t="shared" si="418"/>
        <v>0</v>
      </c>
      <c r="BC145" s="80" t="str">
        <f t="shared" si="419"/>
        <v/>
      </c>
      <c r="BD145" s="8"/>
      <c r="BF145" s="81" t="str">
        <f>Kategorie!B145</f>
        <v>inne</v>
      </c>
      <c r="BG145" s="82">
        <v>0</v>
      </c>
      <c r="BH145" s="8">
        <v>0</v>
      </c>
      <c r="BI145" s="8">
        <f t="shared" si="420"/>
        <v>0</v>
      </c>
      <c r="BJ145" s="80" t="str">
        <f t="shared" si="421"/>
        <v/>
      </c>
      <c r="BK145" s="8"/>
      <c r="BL145" s="24"/>
      <c r="BM145" s="7" t="str">
        <f>Kategorie!B145</f>
        <v>inne</v>
      </c>
      <c r="BN145" s="82">
        <v>0</v>
      </c>
      <c r="BO145" s="8">
        <v>0</v>
      </c>
      <c r="BP145" s="8">
        <f t="shared" si="422"/>
        <v>0</v>
      </c>
      <c r="BQ145" s="80" t="str">
        <f t="shared" si="423"/>
        <v/>
      </c>
      <c r="BR145" s="8"/>
      <c r="BT145" s="81" t="str">
        <f>Kategorie!B145</f>
        <v>inne</v>
      </c>
      <c r="BU145" s="82">
        <v>0</v>
      </c>
      <c r="BV145" s="8">
        <v>0</v>
      </c>
      <c r="BW145" s="8">
        <f t="shared" si="424"/>
        <v>0</v>
      </c>
      <c r="BX145" s="80" t="str">
        <f t="shared" si="425"/>
        <v/>
      </c>
      <c r="BY145" s="8"/>
      <c r="BZ145" s="24"/>
      <c r="CA145" s="7" t="str">
        <f>Kategorie!B145</f>
        <v>inne</v>
      </c>
      <c r="CB145" s="82">
        <v>0</v>
      </c>
      <c r="CC145" s="8">
        <v>0</v>
      </c>
      <c r="CD145" s="8">
        <f t="shared" si="426"/>
        <v>0</v>
      </c>
      <c r="CE145" s="80" t="str">
        <f t="shared" si="427"/>
        <v/>
      </c>
      <c r="CF145" s="8"/>
    </row>
    <row r="146" spans="2:84" s="71" customFormat="1" outlineLevel="1">
      <c r="B146" s="7" t="str">
        <f>Kategorie!B146</f>
        <v>.</v>
      </c>
      <c r="C146" s="79">
        <v>0</v>
      </c>
      <c r="D146" s="8">
        <v>0</v>
      </c>
      <c r="E146" s="8">
        <f t="shared" si="404"/>
        <v>0</v>
      </c>
      <c r="F146" s="80" t="str">
        <f t="shared" si="405"/>
        <v/>
      </c>
      <c r="G146" s="8"/>
      <c r="I146" s="124" t="str">
        <f>Kategorie!B146</f>
        <v>.</v>
      </c>
      <c r="J146" s="79">
        <v>0</v>
      </c>
      <c r="K146" s="8">
        <v>0</v>
      </c>
      <c r="L146" s="8">
        <f t="shared" si="406"/>
        <v>0</v>
      </c>
      <c r="M146" s="80" t="str">
        <f t="shared" si="407"/>
        <v/>
      </c>
      <c r="N146" s="8"/>
      <c r="P146" s="81" t="str">
        <f>Kategorie!B146</f>
        <v>.</v>
      </c>
      <c r="Q146" s="79">
        <v>0</v>
      </c>
      <c r="R146" s="8">
        <v>0</v>
      </c>
      <c r="S146" s="8">
        <f t="shared" si="408"/>
        <v>0</v>
      </c>
      <c r="T146" s="80" t="str">
        <f t="shared" si="409"/>
        <v/>
      </c>
      <c r="U146" s="8"/>
      <c r="V146" s="24"/>
      <c r="W146" s="7" t="str">
        <f>Kategorie!B146</f>
        <v>.</v>
      </c>
      <c r="X146" s="79">
        <v>0</v>
      </c>
      <c r="Y146" s="8">
        <v>0</v>
      </c>
      <c r="Z146" s="8">
        <f t="shared" si="410"/>
        <v>0</v>
      </c>
      <c r="AA146" s="80" t="str">
        <f t="shared" si="411"/>
        <v/>
      </c>
      <c r="AB146" s="8"/>
      <c r="AC146" s="24"/>
      <c r="AD146" s="81" t="str">
        <f>Kategorie!B146</f>
        <v>.</v>
      </c>
      <c r="AE146" s="82">
        <v>0</v>
      </c>
      <c r="AF146" s="8">
        <v>0</v>
      </c>
      <c r="AG146" s="8">
        <f t="shared" si="412"/>
        <v>0</v>
      </c>
      <c r="AH146" s="80" t="str">
        <f t="shared" si="413"/>
        <v/>
      </c>
      <c r="AI146" s="8"/>
      <c r="AK146" s="81" t="str">
        <f>Kategorie!B146</f>
        <v>.</v>
      </c>
      <c r="AL146" s="82">
        <v>0</v>
      </c>
      <c r="AM146" s="8">
        <v>0</v>
      </c>
      <c r="AN146" s="8">
        <f t="shared" si="414"/>
        <v>0</v>
      </c>
      <c r="AO146" s="80" t="str">
        <f t="shared" si="415"/>
        <v/>
      </c>
      <c r="AP146" s="8"/>
      <c r="AQ146" s="24"/>
      <c r="AR146" s="7" t="str">
        <f>Kategorie!B146</f>
        <v>.</v>
      </c>
      <c r="AS146" s="82">
        <v>0</v>
      </c>
      <c r="AT146" s="8">
        <v>0</v>
      </c>
      <c r="AU146" s="8">
        <f t="shared" si="416"/>
        <v>0</v>
      </c>
      <c r="AV146" s="80" t="str">
        <f t="shared" si="417"/>
        <v/>
      </c>
      <c r="AW146" s="8"/>
      <c r="AY146" s="81" t="str">
        <f>Kategorie!B146</f>
        <v>.</v>
      </c>
      <c r="AZ146" s="82">
        <v>0</v>
      </c>
      <c r="BA146" s="8">
        <v>0</v>
      </c>
      <c r="BB146" s="8">
        <f t="shared" si="418"/>
        <v>0</v>
      </c>
      <c r="BC146" s="80" t="str">
        <f t="shared" si="419"/>
        <v/>
      </c>
      <c r="BD146" s="8"/>
      <c r="BF146" s="81" t="str">
        <f>Kategorie!B146</f>
        <v>.</v>
      </c>
      <c r="BG146" s="82">
        <v>0</v>
      </c>
      <c r="BH146" s="8">
        <v>0</v>
      </c>
      <c r="BI146" s="8">
        <f t="shared" si="420"/>
        <v>0</v>
      </c>
      <c r="BJ146" s="80" t="str">
        <f t="shared" si="421"/>
        <v/>
      </c>
      <c r="BK146" s="8"/>
      <c r="BL146" s="24"/>
      <c r="BM146" s="7" t="str">
        <f>Kategorie!B146</f>
        <v>.</v>
      </c>
      <c r="BN146" s="82">
        <v>0</v>
      </c>
      <c r="BO146" s="8">
        <v>0</v>
      </c>
      <c r="BP146" s="8">
        <f t="shared" si="422"/>
        <v>0</v>
      </c>
      <c r="BQ146" s="80" t="str">
        <f t="shared" si="423"/>
        <v/>
      </c>
      <c r="BR146" s="8"/>
      <c r="BT146" s="81" t="str">
        <f>Kategorie!B146</f>
        <v>.</v>
      </c>
      <c r="BU146" s="82">
        <v>0</v>
      </c>
      <c r="BV146" s="8">
        <v>0</v>
      </c>
      <c r="BW146" s="8">
        <f t="shared" si="424"/>
        <v>0</v>
      </c>
      <c r="BX146" s="80" t="str">
        <f t="shared" si="425"/>
        <v/>
      </c>
      <c r="BY146" s="8"/>
      <c r="BZ146" s="24"/>
      <c r="CA146" s="7" t="str">
        <f>Kategorie!B146</f>
        <v>.</v>
      </c>
      <c r="CB146" s="82">
        <v>0</v>
      </c>
      <c r="CC146" s="8">
        <v>0</v>
      </c>
      <c r="CD146" s="8">
        <f t="shared" si="426"/>
        <v>0</v>
      </c>
      <c r="CE146" s="80" t="str">
        <f t="shared" si="427"/>
        <v/>
      </c>
      <c r="CF146" s="8"/>
    </row>
    <row r="147" spans="2:84" s="71" customFormat="1" outlineLevel="1">
      <c r="B147" s="7" t="str">
        <f>Kategorie!B147</f>
        <v>.</v>
      </c>
      <c r="C147" s="79">
        <v>0</v>
      </c>
      <c r="D147" s="8">
        <v>0</v>
      </c>
      <c r="E147" s="8">
        <f t="shared" ref="E147:E148" si="428">C147-D147</f>
        <v>0</v>
      </c>
      <c r="F147" s="83" t="str">
        <f t="shared" ref="F147:F148" si="429">IFERROR(D147/C147,"")</f>
        <v/>
      </c>
      <c r="G147" s="17"/>
      <c r="I147" s="124" t="str">
        <f>Kategorie!B147</f>
        <v>.</v>
      </c>
      <c r="J147" s="79">
        <v>0</v>
      </c>
      <c r="K147" s="8">
        <v>0</v>
      </c>
      <c r="L147" s="8">
        <f t="shared" si="406"/>
        <v>0</v>
      </c>
      <c r="M147" s="83" t="str">
        <f t="shared" si="407"/>
        <v/>
      </c>
      <c r="N147" s="17"/>
      <c r="P147" s="81" t="str">
        <f>Kategorie!B147</f>
        <v>.</v>
      </c>
      <c r="Q147" s="79">
        <v>0</v>
      </c>
      <c r="R147" s="8">
        <v>0</v>
      </c>
      <c r="S147" s="8">
        <f t="shared" si="408"/>
        <v>0</v>
      </c>
      <c r="T147" s="83" t="str">
        <f t="shared" si="409"/>
        <v/>
      </c>
      <c r="U147" s="17"/>
      <c r="V147" s="25"/>
      <c r="W147" s="7" t="str">
        <f>Kategorie!B147</f>
        <v>.</v>
      </c>
      <c r="X147" s="79">
        <v>0</v>
      </c>
      <c r="Y147" s="8">
        <v>0</v>
      </c>
      <c r="Z147" s="8">
        <f t="shared" si="410"/>
        <v>0</v>
      </c>
      <c r="AA147" s="83" t="str">
        <f t="shared" si="411"/>
        <v/>
      </c>
      <c r="AB147" s="17"/>
      <c r="AC147" s="25"/>
      <c r="AD147" s="81" t="str">
        <f>Kategorie!B147</f>
        <v>.</v>
      </c>
      <c r="AE147" s="82">
        <v>0</v>
      </c>
      <c r="AF147" s="8">
        <v>0</v>
      </c>
      <c r="AG147" s="8">
        <f t="shared" si="412"/>
        <v>0</v>
      </c>
      <c r="AH147" s="83" t="str">
        <f t="shared" si="413"/>
        <v/>
      </c>
      <c r="AI147" s="17"/>
      <c r="AK147" s="81" t="str">
        <f>Kategorie!B147</f>
        <v>.</v>
      </c>
      <c r="AL147" s="82">
        <v>0</v>
      </c>
      <c r="AM147" s="8">
        <v>0</v>
      </c>
      <c r="AN147" s="8">
        <f t="shared" si="414"/>
        <v>0</v>
      </c>
      <c r="AO147" s="83" t="str">
        <f t="shared" si="415"/>
        <v/>
      </c>
      <c r="AP147" s="17"/>
      <c r="AQ147" s="25"/>
      <c r="AR147" s="7" t="str">
        <f>Kategorie!B147</f>
        <v>.</v>
      </c>
      <c r="AS147" s="82">
        <v>0</v>
      </c>
      <c r="AT147" s="8">
        <v>0</v>
      </c>
      <c r="AU147" s="8">
        <f t="shared" si="416"/>
        <v>0</v>
      </c>
      <c r="AV147" s="83" t="str">
        <f t="shared" si="417"/>
        <v/>
      </c>
      <c r="AW147" s="17"/>
      <c r="AY147" s="81" t="str">
        <f>Kategorie!B147</f>
        <v>.</v>
      </c>
      <c r="AZ147" s="82">
        <v>0</v>
      </c>
      <c r="BA147" s="8">
        <v>0</v>
      </c>
      <c r="BB147" s="8">
        <f t="shared" si="418"/>
        <v>0</v>
      </c>
      <c r="BC147" s="83" t="str">
        <f t="shared" si="419"/>
        <v/>
      </c>
      <c r="BD147" s="17"/>
      <c r="BF147" s="81" t="str">
        <f>Kategorie!B147</f>
        <v>.</v>
      </c>
      <c r="BG147" s="82">
        <v>0</v>
      </c>
      <c r="BH147" s="8">
        <v>0</v>
      </c>
      <c r="BI147" s="8">
        <f t="shared" si="420"/>
        <v>0</v>
      </c>
      <c r="BJ147" s="83" t="str">
        <f t="shared" si="421"/>
        <v/>
      </c>
      <c r="BK147" s="17"/>
      <c r="BL147" s="25"/>
      <c r="BM147" s="7" t="str">
        <f>Kategorie!B147</f>
        <v>.</v>
      </c>
      <c r="BN147" s="82">
        <v>0</v>
      </c>
      <c r="BO147" s="8">
        <v>0</v>
      </c>
      <c r="BP147" s="8">
        <f t="shared" si="422"/>
        <v>0</v>
      </c>
      <c r="BQ147" s="83" t="str">
        <f t="shared" si="423"/>
        <v/>
      </c>
      <c r="BR147" s="17"/>
      <c r="BT147" s="81" t="str">
        <f>Kategorie!B147</f>
        <v>.</v>
      </c>
      <c r="BU147" s="82">
        <v>0</v>
      </c>
      <c r="BV147" s="8">
        <v>0</v>
      </c>
      <c r="BW147" s="8">
        <f t="shared" si="424"/>
        <v>0</v>
      </c>
      <c r="BX147" s="83" t="str">
        <f t="shared" si="425"/>
        <v/>
      </c>
      <c r="BY147" s="17"/>
      <c r="BZ147" s="25"/>
      <c r="CA147" s="7" t="str">
        <f>Kategorie!B147</f>
        <v>.</v>
      </c>
      <c r="CB147" s="82">
        <v>0</v>
      </c>
      <c r="CC147" s="8">
        <v>0</v>
      </c>
      <c r="CD147" s="8">
        <f t="shared" si="426"/>
        <v>0</v>
      </c>
      <c r="CE147" s="83" t="str">
        <f t="shared" si="427"/>
        <v/>
      </c>
      <c r="CF147" s="17"/>
    </row>
    <row r="148" spans="2:84" s="71" customFormat="1" outlineLevel="1">
      <c r="B148" s="7" t="str">
        <f>Kategorie!B148</f>
        <v>.</v>
      </c>
      <c r="C148" s="79">
        <v>0</v>
      </c>
      <c r="D148" s="8">
        <v>0</v>
      </c>
      <c r="E148" s="8">
        <f t="shared" si="428"/>
        <v>0</v>
      </c>
      <c r="F148" s="83" t="str">
        <f t="shared" si="429"/>
        <v/>
      </c>
      <c r="G148" s="17"/>
      <c r="I148" s="124" t="str">
        <f>Kategorie!B148</f>
        <v>.</v>
      </c>
      <c r="J148" s="79">
        <v>0</v>
      </c>
      <c r="K148" s="8">
        <v>0</v>
      </c>
      <c r="L148" s="8">
        <f t="shared" si="406"/>
        <v>0</v>
      </c>
      <c r="M148" s="83" t="str">
        <f t="shared" si="407"/>
        <v/>
      </c>
      <c r="N148" s="17"/>
      <c r="P148" s="81" t="str">
        <f>Kategorie!B148</f>
        <v>.</v>
      </c>
      <c r="Q148" s="79">
        <v>0</v>
      </c>
      <c r="R148" s="8">
        <v>0</v>
      </c>
      <c r="S148" s="8">
        <f t="shared" si="408"/>
        <v>0</v>
      </c>
      <c r="T148" s="83" t="str">
        <f t="shared" si="409"/>
        <v/>
      </c>
      <c r="U148" s="17"/>
      <c r="V148" s="25"/>
      <c r="W148" s="7" t="str">
        <f>Kategorie!B148</f>
        <v>.</v>
      </c>
      <c r="X148" s="79">
        <v>0</v>
      </c>
      <c r="Y148" s="8">
        <v>0</v>
      </c>
      <c r="Z148" s="8">
        <f t="shared" si="410"/>
        <v>0</v>
      </c>
      <c r="AA148" s="83" t="str">
        <f t="shared" si="411"/>
        <v/>
      </c>
      <c r="AB148" s="17"/>
      <c r="AC148" s="25"/>
      <c r="AD148" s="81" t="str">
        <f>Kategorie!B148</f>
        <v>.</v>
      </c>
      <c r="AE148" s="82">
        <v>0</v>
      </c>
      <c r="AF148" s="8">
        <v>0</v>
      </c>
      <c r="AG148" s="8">
        <f t="shared" si="412"/>
        <v>0</v>
      </c>
      <c r="AH148" s="83" t="str">
        <f t="shared" si="413"/>
        <v/>
      </c>
      <c r="AI148" s="17"/>
      <c r="AK148" s="81" t="str">
        <f>Kategorie!B148</f>
        <v>.</v>
      </c>
      <c r="AL148" s="82">
        <v>0</v>
      </c>
      <c r="AM148" s="8">
        <v>0</v>
      </c>
      <c r="AN148" s="8">
        <f t="shared" si="414"/>
        <v>0</v>
      </c>
      <c r="AO148" s="83" t="str">
        <f t="shared" si="415"/>
        <v/>
      </c>
      <c r="AP148" s="17"/>
      <c r="AQ148" s="25"/>
      <c r="AR148" s="7" t="str">
        <f>Kategorie!B148</f>
        <v>.</v>
      </c>
      <c r="AS148" s="82">
        <v>0</v>
      </c>
      <c r="AT148" s="8">
        <v>0</v>
      </c>
      <c r="AU148" s="8">
        <f t="shared" si="416"/>
        <v>0</v>
      </c>
      <c r="AV148" s="83" t="str">
        <f t="shared" si="417"/>
        <v/>
      </c>
      <c r="AW148" s="17"/>
      <c r="AY148" s="81" t="str">
        <f>Kategorie!B148</f>
        <v>.</v>
      </c>
      <c r="AZ148" s="82">
        <v>0</v>
      </c>
      <c r="BA148" s="8">
        <v>0</v>
      </c>
      <c r="BB148" s="8">
        <f t="shared" si="418"/>
        <v>0</v>
      </c>
      <c r="BC148" s="83" t="str">
        <f t="shared" si="419"/>
        <v/>
      </c>
      <c r="BD148" s="17"/>
      <c r="BF148" s="81" t="str">
        <f>Kategorie!B148</f>
        <v>.</v>
      </c>
      <c r="BG148" s="82">
        <v>0</v>
      </c>
      <c r="BH148" s="8">
        <v>0</v>
      </c>
      <c r="BI148" s="8">
        <f t="shared" si="420"/>
        <v>0</v>
      </c>
      <c r="BJ148" s="83" t="str">
        <f t="shared" si="421"/>
        <v/>
      </c>
      <c r="BK148" s="17"/>
      <c r="BL148" s="25"/>
      <c r="BM148" s="7" t="str">
        <f>Kategorie!B148</f>
        <v>.</v>
      </c>
      <c r="BN148" s="82">
        <v>0</v>
      </c>
      <c r="BO148" s="8">
        <v>0</v>
      </c>
      <c r="BP148" s="8">
        <f t="shared" si="422"/>
        <v>0</v>
      </c>
      <c r="BQ148" s="83" t="str">
        <f t="shared" si="423"/>
        <v/>
      </c>
      <c r="BR148" s="17"/>
      <c r="BT148" s="81" t="str">
        <f>Kategorie!B148</f>
        <v>.</v>
      </c>
      <c r="BU148" s="82">
        <v>0</v>
      </c>
      <c r="BV148" s="8">
        <v>0</v>
      </c>
      <c r="BW148" s="8">
        <f t="shared" si="424"/>
        <v>0</v>
      </c>
      <c r="BX148" s="83" t="str">
        <f t="shared" si="425"/>
        <v/>
      </c>
      <c r="BY148" s="17"/>
      <c r="BZ148" s="25"/>
      <c r="CA148" s="7" t="str">
        <f>Kategorie!B148</f>
        <v>.</v>
      </c>
      <c r="CB148" s="82">
        <v>0</v>
      </c>
      <c r="CC148" s="8">
        <v>0</v>
      </c>
      <c r="CD148" s="8">
        <f t="shared" si="426"/>
        <v>0</v>
      </c>
      <c r="CE148" s="83" t="str">
        <f t="shared" si="427"/>
        <v/>
      </c>
      <c r="CF148" s="17"/>
    </row>
    <row r="149" spans="2:84" s="71" customFormat="1" outlineLevel="1">
      <c r="B149" s="14"/>
      <c r="C149" s="14"/>
      <c r="D149" s="14"/>
      <c r="E149" s="14"/>
      <c r="F149" s="14"/>
      <c r="G149" s="14"/>
      <c r="I149" s="121" t="s">
        <v>2</v>
      </c>
      <c r="J149" s="14"/>
      <c r="K149" s="14"/>
      <c r="L149" s="14"/>
      <c r="M149" s="14"/>
      <c r="N149" s="14"/>
      <c r="P149" s="14"/>
      <c r="Q149" s="14"/>
      <c r="R149" s="14"/>
      <c r="S149" s="14"/>
      <c r="T149" s="14"/>
      <c r="U149" s="14"/>
      <c r="W149" s="14"/>
      <c r="X149" s="14"/>
      <c r="Y149" s="14"/>
      <c r="Z149" s="14"/>
      <c r="AA149" s="14"/>
      <c r="AB149" s="14"/>
      <c r="AD149" s="14"/>
      <c r="AE149" s="14"/>
      <c r="AF149" s="14"/>
      <c r="AG149" s="14"/>
      <c r="AH149" s="14"/>
      <c r="AI149" s="14"/>
      <c r="AK149" s="14"/>
      <c r="AL149" s="14"/>
      <c r="AM149" s="14"/>
      <c r="AN149" s="14"/>
      <c r="AO149" s="14"/>
      <c r="AP149" s="14"/>
      <c r="AR149" s="14"/>
      <c r="AS149" s="14"/>
      <c r="AT149" s="14"/>
      <c r="AU149" s="14"/>
      <c r="AV149" s="14"/>
      <c r="AW149" s="14"/>
      <c r="AY149" s="14"/>
      <c r="AZ149" s="14"/>
      <c r="BA149" s="14"/>
      <c r="BB149" s="14"/>
      <c r="BC149" s="14"/>
      <c r="BD149" s="14"/>
      <c r="BF149" s="14"/>
      <c r="BG149" s="14"/>
      <c r="BH149" s="14"/>
      <c r="BI149" s="14"/>
      <c r="BJ149" s="14"/>
      <c r="BK149" s="14"/>
      <c r="BM149" s="14"/>
      <c r="BN149" s="14"/>
      <c r="BO149" s="14"/>
      <c r="BP149" s="14"/>
      <c r="BQ149" s="14"/>
      <c r="BR149" s="14"/>
      <c r="BT149" s="14"/>
      <c r="BU149" s="14"/>
      <c r="BV149" s="14"/>
      <c r="BW149" s="14"/>
      <c r="BX149" s="14"/>
      <c r="BY149" s="14"/>
      <c r="CA149" s="14"/>
      <c r="CB149" s="14"/>
      <c r="CC149" s="14"/>
      <c r="CD149" s="14"/>
      <c r="CE149" s="14"/>
      <c r="CF149" s="14"/>
    </row>
    <row r="150" spans="2:84" s="71" customFormat="1">
      <c r="B150" s="87" t="str">
        <f>Kategorie!B150</f>
        <v>Ubezpieczenia</v>
      </c>
      <c r="C150" s="32">
        <f t="shared" ref="C150:D150" si="430">SUM(C151:C160)</f>
        <v>0</v>
      </c>
      <c r="D150" s="77">
        <f t="shared" si="430"/>
        <v>0</v>
      </c>
      <c r="E150" s="88">
        <f>C150-D150</f>
        <v>0</v>
      </c>
      <c r="F150" s="78" t="str">
        <f>IFERROR(D150/C150,"")</f>
        <v/>
      </c>
      <c r="G150" s="88"/>
      <c r="I150" s="123" t="str">
        <f>Kategorie!B150</f>
        <v>Ubezpieczenia</v>
      </c>
      <c r="J150" s="32">
        <f t="shared" ref="J150:K150" si="431">SUM(J151:J160)</f>
        <v>0</v>
      </c>
      <c r="K150" s="77">
        <f t="shared" si="431"/>
        <v>0</v>
      </c>
      <c r="L150" s="88">
        <f>J150-K150</f>
        <v>0</v>
      </c>
      <c r="M150" s="78" t="str">
        <f>IFERROR(K150/J150,"")</f>
        <v/>
      </c>
      <c r="N150" s="88"/>
      <c r="P150" s="43" t="str">
        <f>Kategorie!B150</f>
        <v>Ubezpieczenia</v>
      </c>
      <c r="Q150" s="32">
        <f t="shared" ref="Q150:R150" si="432">SUM(Q151:Q160)</f>
        <v>0</v>
      </c>
      <c r="R150" s="77">
        <f t="shared" si="432"/>
        <v>0</v>
      </c>
      <c r="S150" s="88">
        <f>Q150-R150</f>
        <v>0</v>
      </c>
      <c r="T150" s="78" t="str">
        <f>IFERROR(R150/Q150,"")</f>
        <v/>
      </c>
      <c r="U150" s="88"/>
      <c r="V150" s="89"/>
      <c r="W150" s="43" t="str">
        <f>Kategorie!B150</f>
        <v>Ubezpieczenia</v>
      </c>
      <c r="X150" s="32">
        <f t="shared" ref="X150:Y150" si="433">SUM(X151:X160)</f>
        <v>0</v>
      </c>
      <c r="Y150" s="77">
        <f t="shared" si="433"/>
        <v>0</v>
      </c>
      <c r="Z150" s="88">
        <f>X150-Y150</f>
        <v>0</v>
      </c>
      <c r="AA150" s="78" t="str">
        <f>IFERROR(Y150/X150,"")</f>
        <v/>
      </c>
      <c r="AB150" s="88"/>
      <c r="AC150" s="89"/>
      <c r="AD150" s="43" t="str">
        <f>Kategorie!B150</f>
        <v>Ubezpieczenia</v>
      </c>
      <c r="AE150" s="32">
        <f t="shared" ref="AE150:AF150" si="434">SUM(AE151:AE160)</f>
        <v>0</v>
      </c>
      <c r="AF150" s="77">
        <f t="shared" si="434"/>
        <v>0</v>
      </c>
      <c r="AG150" s="88">
        <f>AE150-AF150</f>
        <v>0</v>
      </c>
      <c r="AH150" s="78" t="str">
        <f>IFERROR(AF150/AE150,"")</f>
        <v/>
      </c>
      <c r="AI150" s="88"/>
      <c r="AK150" s="43" t="str">
        <f>Kategorie!B150</f>
        <v>Ubezpieczenia</v>
      </c>
      <c r="AL150" s="88">
        <f>SUM(Tabela16405851955184[[#All],[Kolumna2]])</f>
        <v>0</v>
      </c>
      <c r="AM150" s="88">
        <f>SUM(Tabela16405851955184[[#All],[Kolumna3]])</f>
        <v>0</v>
      </c>
      <c r="AN150" s="88">
        <f>AL150-AM150</f>
        <v>0</v>
      </c>
      <c r="AO150" s="78" t="str">
        <f>IFERROR(AM150/AL150,"")</f>
        <v/>
      </c>
      <c r="AP150" s="88"/>
      <c r="AQ150" s="89"/>
      <c r="AR150" s="43" t="str">
        <f>Kategorie!B150</f>
        <v>Ubezpieczenia</v>
      </c>
      <c r="AS150" s="32">
        <f t="shared" ref="AS150:AT150" si="435">SUM(AS151:AS160)</f>
        <v>0</v>
      </c>
      <c r="AT150" s="77">
        <f t="shared" si="435"/>
        <v>0</v>
      </c>
      <c r="AU150" s="88">
        <f>AS150-AT150</f>
        <v>0</v>
      </c>
      <c r="AV150" s="78" t="str">
        <f>IFERROR(AT150/AS150,"")</f>
        <v/>
      </c>
      <c r="AW150" s="88"/>
      <c r="AY150" s="43" t="str">
        <f>Kategorie!B150</f>
        <v>Ubezpieczenia</v>
      </c>
      <c r="AZ150" s="32">
        <f t="shared" ref="AZ150:BA150" si="436">SUM(AZ151:AZ160)</f>
        <v>0</v>
      </c>
      <c r="BA150" s="77">
        <f t="shared" si="436"/>
        <v>0</v>
      </c>
      <c r="BB150" s="88">
        <f>AZ150-BA150</f>
        <v>0</v>
      </c>
      <c r="BC150" s="78" t="str">
        <f>IFERROR(BA150/AZ150,"")</f>
        <v/>
      </c>
      <c r="BD150" s="88"/>
      <c r="BF150" s="43" t="str">
        <f>Kategorie!B150</f>
        <v>Ubezpieczenia</v>
      </c>
      <c r="BG150" s="32">
        <f t="shared" ref="BG150:BH150" si="437">SUM(BG151:BG160)</f>
        <v>0</v>
      </c>
      <c r="BH150" s="77">
        <f t="shared" si="437"/>
        <v>0</v>
      </c>
      <c r="BI150" s="88">
        <f>BG150-BH150</f>
        <v>0</v>
      </c>
      <c r="BJ150" s="78" t="str">
        <f>IFERROR(BH150/BG150,"")</f>
        <v/>
      </c>
      <c r="BK150" s="88"/>
      <c r="BL150" s="89"/>
      <c r="BM150" s="43" t="str">
        <f>Kategorie!B150</f>
        <v>Ubezpieczenia</v>
      </c>
      <c r="BN150" s="32">
        <f t="shared" ref="BN150:BO150" si="438">SUM(BN151:BN160)</f>
        <v>0</v>
      </c>
      <c r="BO150" s="77">
        <f t="shared" si="438"/>
        <v>0</v>
      </c>
      <c r="BP150" s="88">
        <f>BN150-BO150</f>
        <v>0</v>
      </c>
      <c r="BQ150" s="78" t="str">
        <f>IFERROR(BO150/BN150,"")</f>
        <v/>
      </c>
      <c r="BR150" s="88"/>
      <c r="BT150" s="43" t="str">
        <f>Kategorie!B150</f>
        <v>Ubezpieczenia</v>
      </c>
      <c r="BU150" s="32">
        <f t="shared" ref="BU150:BV150" si="439">SUM(BU151:BU160)</f>
        <v>0</v>
      </c>
      <c r="BV150" s="77">
        <f t="shared" si="439"/>
        <v>0</v>
      </c>
      <c r="BW150" s="88">
        <f>BU150-BV150</f>
        <v>0</v>
      </c>
      <c r="BX150" s="78" t="str">
        <f>IFERROR(BV150/BU150,"")</f>
        <v/>
      </c>
      <c r="BY150" s="88"/>
      <c r="BZ150" s="89"/>
      <c r="CA150" s="43" t="str">
        <f>Kategorie!B150</f>
        <v>Ubezpieczenia</v>
      </c>
      <c r="CB150" s="32">
        <f t="shared" ref="CB150:CC150" si="440">SUM(CB151:CB160)</f>
        <v>0</v>
      </c>
      <c r="CC150" s="77">
        <f t="shared" si="440"/>
        <v>0</v>
      </c>
      <c r="CD150" s="88">
        <f>CB150-CC150</f>
        <v>0</v>
      </c>
      <c r="CE150" s="78" t="str">
        <f>IFERROR(CC150/CB150,"")</f>
        <v/>
      </c>
      <c r="CF150" s="88"/>
    </row>
    <row r="151" spans="2:84" s="71" customFormat="1" outlineLevel="1">
      <c r="B151" s="7" t="str">
        <f>Kategorie!B151</f>
        <v>ubezpieczenie lokalu</v>
      </c>
      <c r="C151" s="79">
        <v>0</v>
      </c>
      <c r="D151" s="8">
        <v>0</v>
      </c>
      <c r="E151" s="8">
        <f t="shared" ref="E151:E160" si="441">C151-D151</f>
        <v>0</v>
      </c>
      <c r="F151" s="80" t="str">
        <f t="shared" ref="F151:F160" si="442">IFERROR(D151/C151,"")</f>
        <v/>
      </c>
      <c r="G151" s="8"/>
      <c r="I151" s="122" t="str">
        <f>Kategorie!B151</f>
        <v>ubezpieczenie lokalu</v>
      </c>
      <c r="J151" s="79">
        <v>0</v>
      </c>
      <c r="K151" s="8">
        <v>0</v>
      </c>
      <c r="L151" s="8">
        <f t="shared" ref="L151:L160" si="443">J151-K151</f>
        <v>0</v>
      </c>
      <c r="M151" s="80" t="str">
        <f t="shared" ref="M151:M160" si="444">IFERROR(K151/J151,"")</f>
        <v/>
      </c>
      <c r="N151" s="8"/>
      <c r="P151" s="81" t="str">
        <f>Kategorie!B151</f>
        <v>ubezpieczenie lokalu</v>
      </c>
      <c r="Q151" s="79">
        <v>0</v>
      </c>
      <c r="R151" s="8">
        <v>0</v>
      </c>
      <c r="S151" s="8">
        <f t="shared" ref="S151:S160" si="445">Q151-R151</f>
        <v>0</v>
      </c>
      <c r="T151" s="80" t="str">
        <f t="shared" ref="T151:T160" si="446">IFERROR(R151/Q151,"")</f>
        <v/>
      </c>
      <c r="U151" s="8"/>
      <c r="V151" s="24"/>
      <c r="W151" s="7" t="str">
        <f>Kategorie!B151</f>
        <v>ubezpieczenie lokalu</v>
      </c>
      <c r="X151" s="79">
        <v>0</v>
      </c>
      <c r="Y151" s="8">
        <v>0</v>
      </c>
      <c r="Z151" s="8">
        <f t="shared" ref="Z151:Z160" si="447">X151-Y151</f>
        <v>0</v>
      </c>
      <c r="AA151" s="80" t="str">
        <f t="shared" ref="AA151:AA160" si="448">IFERROR(Y151/X151,"")</f>
        <v/>
      </c>
      <c r="AB151" s="8"/>
      <c r="AC151" s="24"/>
      <c r="AD151" s="81" t="str">
        <f>Kategorie!B151</f>
        <v>ubezpieczenie lokalu</v>
      </c>
      <c r="AE151" s="82">
        <v>0</v>
      </c>
      <c r="AF151" s="8">
        <v>0</v>
      </c>
      <c r="AG151" s="8">
        <f t="shared" ref="AG151:AG160" si="449">AE151-AF151</f>
        <v>0</v>
      </c>
      <c r="AH151" s="80" t="str">
        <f t="shared" ref="AH151:AH160" si="450">IFERROR(AF151/AE151,"")</f>
        <v/>
      </c>
      <c r="AI151" s="8"/>
      <c r="AK151" s="81" t="str">
        <f>Kategorie!B151</f>
        <v>ubezpieczenie lokalu</v>
      </c>
      <c r="AL151" s="82">
        <v>0</v>
      </c>
      <c r="AM151" s="8">
        <v>0</v>
      </c>
      <c r="AN151" s="8">
        <f t="shared" ref="AN151:AN160" si="451">AL151-AM151</f>
        <v>0</v>
      </c>
      <c r="AO151" s="80" t="str">
        <f t="shared" ref="AO151:AO160" si="452">IFERROR(AM151/AL151,"")</f>
        <v/>
      </c>
      <c r="AP151" s="8"/>
      <c r="AQ151" s="24"/>
      <c r="AR151" s="7" t="str">
        <f>Kategorie!B151</f>
        <v>ubezpieczenie lokalu</v>
      </c>
      <c r="AS151" s="82">
        <v>0</v>
      </c>
      <c r="AT151" s="8">
        <v>0</v>
      </c>
      <c r="AU151" s="8">
        <f t="shared" ref="AU151:AU160" si="453">AS151-AT151</f>
        <v>0</v>
      </c>
      <c r="AV151" s="80" t="str">
        <f t="shared" ref="AV151:AV160" si="454">IFERROR(AT151/AS151,"")</f>
        <v/>
      </c>
      <c r="AW151" s="8"/>
      <c r="AY151" s="81" t="str">
        <f>Kategorie!B151</f>
        <v>ubezpieczenie lokalu</v>
      </c>
      <c r="AZ151" s="82">
        <v>0</v>
      </c>
      <c r="BA151" s="8">
        <v>0</v>
      </c>
      <c r="BB151" s="8">
        <f t="shared" ref="BB151:BB160" si="455">AZ151-BA151</f>
        <v>0</v>
      </c>
      <c r="BC151" s="80" t="str">
        <f t="shared" ref="BC151:BC160" si="456">IFERROR(BA151/AZ151,"")</f>
        <v/>
      </c>
      <c r="BD151" s="8"/>
      <c r="BF151" s="81" t="str">
        <f>Kategorie!B151</f>
        <v>ubezpieczenie lokalu</v>
      </c>
      <c r="BG151" s="82">
        <v>0</v>
      </c>
      <c r="BH151" s="8">
        <v>0</v>
      </c>
      <c r="BI151" s="8">
        <f t="shared" ref="BI151:BI160" si="457">BG151-BH151</f>
        <v>0</v>
      </c>
      <c r="BJ151" s="80" t="str">
        <f t="shared" ref="BJ151:BJ160" si="458">IFERROR(BH151/BG151,"")</f>
        <v/>
      </c>
      <c r="BK151" s="8"/>
      <c r="BL151" s="24"/>
      <c r="BM151" s="7" t="str">
        <f>Kategorie!B151</f>
        <v>ubezpieczenie lokalu</v>
      </c>
      <c r="BN151" s="82">
        <v>0</v>
      </c>
      <c r="BO151" s="8">
        <v>0</v>
      </c>
      <c r="BP151" s="8">
        <f t="shared" ref="BP151:BP160" si="459">BN151-BO151</f>
        <v>0</v>
      </c>
      <c r="BQ151" s="80" t="str">
        <f t="shared" ref="BQ151:BQ160" si="460">IFERROR(BO151/BN151,"")</f>
        <v/>
      </c>
      <c r="BR151" s="8"/>
      <c r="BT151" s="81" t="str">
        <f>Kategorie!B151</f>
        <v>ubezpieczenie lokalu</v>
      </c>
      <c r="BU151" s="82">
        <v>0</v>
      </c>
      <c r="BV151" s="8">
        <v>0</v>
      </c>
      <c r="BW151" s="8">
        <f t="shared" ref="BW151:BW160" si="461">BU151-BV151</f>
        <v>0</v>
      </c>
      <c r="BX151" s="80" t="str">
        <f t="shared" ref="BX151:BX160" si="462">IFERROR(BV151/BU151,"")</f>
        <v/>
      </c>
      <c r="BY151" s="8"/>
      <c r="BZ151" s="24"/>
      <c r="CA151" s="7" t="str">
        <f>Kategorie!B151</f>
        <v>ubezpieczenie lokalu</v>
      </c>
      <c r="CB151" s="82">
        <v>0</v>
      </c>
      <c r="CC151" s="8">
        <v>0</v>
      </c>
      <c r="CD151" s="8">
        <f t="shared" ref="CD151:CD160" si="463">CB151-CC151</f>
        <v>0</v>
      </c>
      <c r="CE151" s="80" t="str">
        <f t="shared" ref="CE151:CE160" si="464">IFERROR(CC151/CB151,"")</f>
        <v/>
      </c>
      <c r="CF151" s="8"/>
    </row>
    <row r="152" spans="2:84" s="71" customFormat="1" outlineLevel="1">
      <c r="B152" s="7" t="str">
        <f>Kategorie!B152</f>
        <v xml:space="preserve">ubezpieczenie sprzętu </v>
      </c>
      <c r="C152" s="79">
        <v>0</v>
      </c>
      <c r="D152" s="8">
        <v>0</v>
      </c>
      <c r="E152" s="8">
        <f t="shared" si="441"/>
        <v>0</v>
      </c>
      <c r="F152" s="80" t="str">
        <f t="shared" si="442"/>
        <v/>
      </c>
      <c r="G152" s="8"/>
      <c r="I152" s="122" t="str">
        <f>Kategorie!B152</f>
        <v xml:space="preserve">ubezpieczenie sprzętu </v>
      </c>
      <c r="J152" s="79">
        <v>0</v>
      </c>
      <c r="K152" s="8">
        <v>0</v>
      </c>
      <c r="L152" s="8">
        <f t="shared" si="443"/>
        <v>0</v>
      </c>
      <c r="M152" s="80" t="str">
        <f t="shared" si="444"/>
        <v/>
      </c>
      <c r="N152" s="8"/>
      <c r="P152" s="81" t="str">
        <f>Kategorie!B152</f>
        <v xml:space="preserve">ubezpieczenie sprzętu </v>
      </c>
      <c r="Q152" s="79">
        <v>0</v>
      </c>
      <c r="R152" s="8">
        <v>0</v>
      </c>
      <c r="S152" s="8">
        <f t="shared" si="445"/>
        <v>0</v>
      </c>
      <c r="T152" s="80" t="str">
        <f t="shared" si="446"/>
        <v/>
      </c>
      <c r="U152" s="8"/>
      <c r="V152" s="24"/>
      <c r="W152" s="7" t="str">
        <f>Kategorie!B152</f>
        <v xml:space="preserve">ubezpieczenie sprzętu </v>
      </c>
      <c r="X152" s="79">
        <v>0</v>
      </c>
      <c r="Y152" s="8">
        <v>0</v>
      </c>
      <c r="Z152" s="8">
        <f t="shared" si="447"/>
        <v>0</v>
      </c>
      <c r="AA152" s="80" t="str">
        <f t="shared" si="448"/>
        <v/>
      </c>
      <c r="AB152" s="8"/>
      <c r="AC152" s="24"/>
      <c r="AD152" s="81" t="str">
        <f>Kategorie!B152</f>
        <v xml:space="preserve">ubezpieczenie sprzętu </v>
      </c>
      <c r="AE152" s="82">
        <v>0</v>
      </c>
      <c r="AF152" s="8">
        <v>0</v>
      </c>
      <c r="AG152" s="8">
        <f t="shared" si="449"/>
        <v>0</v>
      </c>
      <c r="AH152" s="80" t="str">
        <f t="shared" si="450"/>
        <v/>
      </c>
      <c r="AI152" s="8"/>
      <c r="AK152" s="81" t="str">
        <f>Kategorie!B152</f>
        <v xml:space="preserve">ubezpieczenie sprzętu </v>
      </c>
      <c r="AL152" s="82">
        <v>0</v>
      </c>
      <c r="AM152" s="8">
        <v>0</v>
      </c>
      <c r="AN152" s="8">
        <f t="shared" si="451"/>
        <v>0</v>
      </c>
      <c r="AO152" s="80" t="str">
        <f t="shared" si="452"/>
        <v/>
      </c>
      <c r="AP152" s="8"/>
      <c r="AQ152" s="24"/>
      <c r="AR152" s="7" t="str">
        <f>Kategorie!B152</f>
        <v xml:space="preserve">ubezpieczenie sprzętu </v>
      </c>
      <c r="AS152" s="82">
        <v>0</v>
      </c>
      <c r="AT152" s="8">
        <v>0</v>
      </c>
      <c r="AU152" s="8">
        <f t="shared" si="453"/>
        <v>0</v>
      </c>
      <c r="AV152" s="80" t="str">
        <f t="shared" si="454"/>
        <v/>
      </c>
      <c r="AW152" s="8"/>
      <c r="AY152" s="81" t="str">
        <f>Kategorie!B152</f>
        <v xml:space="preserve">ubezpieczenie sprzętu </v>
      </c>
      <c r="AZ152" s="82">
        <v>0</v>
      </c>
      <c r="BA152" s="8">
        <v>0</v>
      </c>
      <c r="BB152" s="8">
        <f t="shared" si="455"/>
        <v>0</v>
      </c>
      <c r="BC152" s="80" t="str">
        <f t="shared" si="456"/>
        <v/>
      </c>
      <c r="BD152" s="8"/>
      <c r="BF152" s="81" t="str">
        <f>Kategorie!B152</f>
        <v xml:space="preserve">ubezpieczenie sprzętu </v>
      </c>
      <c r="BG152" s="82">
        <v>0</v>
      </c>
      <c r="BH152" s="8">
        <v>0</v>
      </c>
      <c r="BI152" s="8">
        <f t="shared" si="457"/>
        <v>0</v>
      </c>
      <c r="BJ152" s="80" t="str">
        <f t="shared" si="458"/>
        <v/>
      </c>
      <c r="BK152" s="8"/>
      <c r="BL152" s="24"/>
      <c r="BM152" s="7" t="str">
        <f>Kategorie!B152</f>
        <v xml:space="preserve">ubezpieczenie sprzętu </v>
      </c>
      <c r="BN152" s="82">
        <v>0</v>
      </c>
      <c r="BO152" s="8">
        <v>0</v>
      </c>
      <c r="BP152" s="8">
        <f t="shared" si="459"/>
        <v>0</v>
      </c>
      <c r="BQ152" s="80" t="str">
        <f t="shared" si="460"/>
        <v/>
      </c>
      <c r="BR152" s="8"/>
      <c r="BT152" s="81" t="str">
        <f>Kategorie!B152</f>
        <v xml:space="preserve">ubezpieczenie sprzętu </v>
      </c>
      <c r="BU152" s="82">
        <v>0</v>
      </c>
      <c r="BV152" s="8">
        <v>0</v>
      </c>
      <c r="BW152" s="8">
        <f t="shared" si="461"/>
        <v>0</v>
      </c>
      <c r="BX152" s="80" t="str">
        <f t="shared" si="462"/>
        <v/>
      </c>
      <c r="BY152" s="8"/>
      <c r="BZ152" s="24"/>
      <c r="CA152" s="7" t="str">
        <f>Kategorie!B152</f>
        <v xml:space="preserve">ubezpieczenie sprzętu </v>
      </c>
      <c r="CB152" s="82">
        <v>0</v>
      </c>
      <c r="CC152" s="8">
        <v>0</v>
      </c>
      <c r="CD152" s="8">
        <f t="shared" si="463"/>
        <v>0</v>
      </c>
      <c r="CE152" s="80" t="str">
        <f t="shared" si="464"/>
        <v/>
      </c>
      <c r="CF152" s="8"/>
    </row>
    <row r="153" spans="2:84" s="71" customFormat="1" outlineLevel="1">
      <c r="B153" s="7" t="str">
        <f>Kategorie!B153</f>
        <v xml:space="preserve">OC właściciela </v>
      </c>
      <c r="C153" s="79">
        <v>0</v>
      </c>
      <c r="D153" s="8">
        <v>0</v>
      </c>
      <c r="E153" s="8">
        <f t="shared" si="441"/>
        <v>0</v>
      </c>
      <c r="F153" s="80" t="str">
        <f t="shared" si="442"/>
        <v/>
      </c>
      <c r="G153" s="8"/>
      <c r="I153" s="122" t="str">
        <f>Kategorie!B153</f>
        <v xml:space="preserve">OC właściciela </v>
      </c>
      <c r="J153" s="79">
        <v>0</v>
      </c>
      <c r="K153" s="8">
        <v>0</v>
      </c>
      <c r="L153" s="8">
        <f t="shared" si="443"/>
        <v>0</v>
      </c>
      <c r="M153" s="80" t="str">
        <f t="shared" si="444"/>
        <v/>
      </c>
      <c r="N153" s="8"/>
      <c r="P153" s="81" t="str">
        <f>Kategorie!B153</f>
        <v xml:space="preserve">OC właściciela </v>
      </c>
      <c r="Q153" s="79">
        <v>0</v>
      </c>
      <c r="R153" s="8">
        <v>0</v>
      </c>
      <c r="S153" s="8">
        <f t="shared" si="445"/>
        <v>0</v>
      </c>
      <c r="T153" s="80" t="str">
        <f t="shared" si="446"/>
        <v/>
      </c>
      <c r="U153" s="8"/>
      <c r="V153" s="24"/>
      <c r="W153" s="7" t="str">
        <f>Kategorie!B153</f>
        <v xml:space="preserve">OC właściciela </v>
      </c>
      <c r="X153" s="79">
        <v>0</v>
      </c>
      <c r="Y153" s="8">
        <v>0</v>
      </c>
      <c r="Z153" s="8">
        <f t="shared" si="447"/>
        <v>0</v>
      </c>
      <c r="AA153" s="80" t="str">
        <f t="shared" si="448"/>
        <v/>
      </c>
      <c r="AB153" s="8"/>
      <c r="AC153" s="24"/>
      <c r="AD153" s="81" t="str">
        <f>Kategorie!B153</f>
        <v xml:space="preserve">OC właściciela </v>
      </c>
      <c r="AE153" s="82">
        <v>0</v>
      </c>
      <c r="AF153" s="8">
        <v>0</v>
      </c>
      <c r="AG153" s="8">
        <f t="shared" si="449"/>
        <v>0</v>
      </c>
      <c r="AH153" s="80" t="str">
        <f t="shared" si="450"/>
        <v/>
      </c>
      <c r="AI153" s="8"/>
      <c r="AK153" s="81" t="str">
        <f>Kategorie!B153</f>
        <v xml:space="preserve">OC właściciela </v>
      </c>
      <c r="AL153" s="82">
        <v>0</v>
      </c>
      <c r="AM153" s="8">
        <v>0</v>
      </c>
      <c r="AN153" s="8">
        <f t="shared" si="451"/>
        <v>0</v>
      </c>
      <c r="AO153" s="80" t="str">
        <f t="shared" si="452"/>
        <v/>
      </c>
      <c r="AP153" s="8"/>
      <c r="AQ153" s="24"/>
      <c r="AR153" s="7" t="str">
        <f>Kategorie!B153</f>
        <v xml:space="preserve">OC właściciela </v>
      </c>
      <c r="AS153" s="82">
        <v>0</v>
      </c>
      <c r="AT153" s="8">
        <v>0</v>
      </c>
      <c r="AU153" s="8">
        <f t="shared" si="453"/>
        <v>0</v>
      </c>
      <c r="AV153" s="80" t="str">
        <f t="shared" si="454"/>
        <v/>
      </c>
      <c r="AW153" s="8"/>
      <c r="AY153" s="81" t="str">
        <f>Kategorie!B153</f>
        <v xml:space="preserve">OC właściciela </v>
      </c>
      <c r="AZ153" s="82">
        <v>0</v>
      </c>
      <c r="BA153" s="8">
        <v>0</v>
      </c>
      <c r="BB153" s="8">
        <f t="shared" si="455"/>
        <v>0</v>
      </c>
      <c r="BC153" s="80" t="str">
        <f t="shared" si="456"/>
        <v/>
      </c>
      <c r="BD153" s="8"/>
      <c r="BF153" s="81" t="str">
        <f>Kategorie!B153</f>
        <v xml:space="preserve">OC właściciela </v>
      </c>
      <c r="BG153" s="82">
        <v>0</v>
      </c>
      <c r="BH153" s="8">
        <v>0</v>
      </c>
      <c r="BI153" s="8">
        <f t="shared" si="457"/>
        <v>0</v>
      </c>
      <c r="BJ153" s="80" t="str">
        <f t="shared" si="458"/>
        <v/>
      </c>
      <c r="BK153" s="8"/>
      <c r="BL153" s="24"/>
      <c r="BM153" s="7" t="str">
        <f>Kategorie!B153</f>
        <v xml:space="preserve">OC właściciela </v>
      </c>
      <c r="BN153" s="82">
        <v>0</v>
      </c>
      <c r="BO153" s="8">
        <v>0</v>
      </c>
      <c r="BP153" s="8">
        <f t="shared" si="459"/>
        <v>0</v>
      </c>
      <c r="BQ153" s="80" t="str">
        <f t="shared" si="460"/>
        <v/>
      </c>
      <c r="BR153" s="8"/>
      <c r="BT153" s="81" t="str">
        <f>Kategorie!B153</f>
        <v xml:space="preserve">OC właściciela </v>
      </c>
      <c r="BU153" s="82">
        <v>0</v>
      </c>
      <c r="BV153" s="8">
        <v>0</v>
      </c>
      <c r="BW153" s="8">
        <f t="shared" si="461"/>
        <v>0</v>
      </c>
      <c r="BX153" s="80" t="str">
        <f t="shared" si="462"/>
        <v/>
      </c>
      <c r="BY153" s="8"/>
      <c r="BZ153" s="24"/>
      <c r="CA153" s="7" t="str">
        <f>Kategorie!B153</f>
        <v xml:space="preserve">OC właściciela </v>
      </c>
      <c r="CB153" s="82">
        <v>0</v>
      </c>
      <c r="CC153" s="8">
        <v>0</v>
      </c>
      <c r="CD153" s="8">
        <f t="shared" si="463"/>
        <v>0</v>
      </c>
      <c r="CE153" s="80" t="str">
        <f t="shared" si="464"/>
        <v/>
      </c>
      <c r="CF153" s="8"/>
    </row>
    <row r="154" spans="2:84" s="71" customFormat="1" outlineLevel="1">
      <c r="B154" s="7" t="str">
        <f>Kategorie!B154</f>
        <v xml:space="preserve">OC pracowników </v>
      </c>
      <c r="C154" s="79">
        <v>0</v>
      </c>
      <c r="D154" s="8">
        <v>0</v>
      </c>
      <c r="E154" s="8">
        <f t="shared" si="441"/>
        <v>0</v>
      </c>
      <c r="F154" s="80" t="str">
        <f t="shared" si="442"/>
        <v/>
      </c>
      <c r="G154" s="8"/>
      <c r="I154" s="122" t="str">
        <f>Kategorie!B154</f>
        <v xml:space="preserve">OC pracowników </v>
      </c>
      <c r="J154" s="79">
        <v>0</v>
      </c>
      <c r="K154" s="8">
        <v>0</v>
      </c>
      <c r="L154" s="8">
        <f t="shared" si="443"/>
        <v>0</v>
      </c>
      <c r="M154" s="80" t="str">
        <f t="shared" si="444"/>
        <v/>
      </c>
      <c r="N154" s="8"/>
      <c r="P154" s="81" t="str">
        <f>Kategorie!B154</f>
        <v xml:space="preserve">OC pracowników </v>
      </c>
      <c r="Q154" s="79">
        <v>0</v>
      </c>
      <c r="R154" s="8">
        <v>0</v>
      </c>
      <c r="S154" s="8">
        <f t="shared" si="445"/>
        <v>0</v>
      </c>
      <c r="T154" s="80" t="str">
        <f t="shared" si="446"/>
        <v/>
      </c>
      <c r="U154" s="8"/>
      <c r="V154" s="24"/>
      <c r="W154" s="7" t="str">
        <f>Kategorie!B154</f>
        <v xml:space="preserve">OC pracowników </v>
      </c>
      <c r="X154" s="79">
        <v>0</v>
      </c>
      <c r="Y154" s="8">
        <v>0</v>
      </c>
      <c r="Z154" s="8">
        <f t="shared" si="447"/>
        <v>0</v>
      </c>
      <c r="AA154" s="80" t="str">
        <f t="shared" si="448"/>
        <v/>
      </c>
      <c r="AB154" s="8"/>
      <c r="AC154" s="24"/>
      <c r="AD154" s="81" t="str">
        <f>Kategorie!B154</f>
        <v xml:space="preserve">OC pracowników </v>
      </c>
      <c r="AE154" s="82">
        <v>0</v>
      </c>
      <c r="AF154" s="8">
        <v>0</v>
      </c>
      <c r="AG154" s="8">
        <f t="shared" si="449"/>
        <v>0</v>
      </c>
      <c r="AH154" s="80" t="str">
        <f t="shared" si="450"/>
        <v/>
      </c>
      <c r="AI154" s="8"/>
      <c r="AK154" s="81" t="str">
        <f>Kategorie!B154</f>
        <v xml:space="preserve">OC pracowników </v>
      </c>
      <c r="AL154" s="82">
        <v>0</v>
      </c>
      <c r="AM154" s="8">
        <v>0</v>
      </c>
      <c r="AN154" s="8">
        <f t="shared" si="451"/>
        <v>0</v>
      </c>
      <c r="AO154" s="80" t="str">
        <f t="shared" si="452"/>
        <v/>
      </c>
      <c r="AP154" s="8"/>
      <c r="AQ154" s="24"/>
      <c r="AR154" s="7" t="str">
        <f>Kategorie!B154</f>
        <v xml:space="preserve">OC pracowników </v>
      </c>
      <c r="AS154" s="82">
        <v>0</v>
      </c>
      <c r="AT154" s="8">
        <v>0</v>
      </c>
      <c r="AU154" s="8">
        <f t="shared" si="453"/>
        <v>0</v>
      </c>
      <c r="AV154" s="80" t="str">
        <f t="shared" si="454"/>
        <v/>
      </c>
      <c r="AW154" s="8"/>
      <c r="AY154" s="81" t="str">
        <f>Kategorie!B154</f>
        <v xml:space="preserve">OC pracowników </v>
      </c>
      <c r="AZ154" s="82">
        <v>0</v>
      </c>
      <c r="BA154" s="8">
        <v>0</v>
      </c>
      <c r="BB154" s="8">
        <f t="shared" si="455"/>
        <v>0</v>
      </c>
      <c r="BC154" s="80" t="str">
        <f t="shared" si="456"/>
        <v/>
      </c>
      <c r="BD154" s="8"/>
      <c r="BF154" s="81" t="str">
        <f>Kategorie!B154</f>
        <v xml:space="preserve">OC pracowników </v>
      </c>
      <c r="BG154" s="82">
        <v>0</v>
      </c>
      <c r="BH154" s="8">
        <v>0</v>
      </c>
      <c r="BI154" s="8">
        <f t="shared" si="457"/>
        <v>0</v>
      </c>
      <c r="BJ154" s="80" t="str">
        <f t="shared" si="458"/>
        <v/>
      </c>
      <c r="BK154" s="8"/>
      <c r="BL154" s="24"/>
      <c r="BM154" s="7" t="str">
        <f>Kategorie!B154</f>
        <v xml:space="preserve">OC pracowników </v>
      </c>
      <c r="BN154" s="82">
        <v>0</v>
      </c>
      <c r="BO154" s="8">
        <v>0</v>
      </c>
      <c r="BP154" s="8">
        <f t="shared" si="459"/>
        <v>0</v>
      </c>
      <c r="BQ154" s="80" t="str">
        <f t="shared" si="460"/>
        <v/>
      </c>
      <c r="BR154" s="8"/>
      <c r="BT154" s="81" t="str">
        <f>Kategorie!B154</f>
        <v xml:space="preserve">OC pracowników </v>
      </c>
      <c r="BU154" s="82">
        <v>0</v>
      </c>
      <c r="BV154" s="8">
        <v>0</v>
      </c>
      <c r="BW154" s="8">
        <f t="shared" si="461"/>
        <v>0</v>
      </c>
      <c r="BX154" s="80" t="str">
        <f t="shared" si="462"/>
        <v/>
      </c>
      <c r="BY154" s="8"/>
      <c r="BZ154" s="24"/>
      <c r="CA154" s="7" t="str">
        <f>Kategorie!B154</f>
        <v xml:space="preserve">OC pracowników </v>
      </c>
      <c r="CB154" s="82">
        <v>0</v>
      </c>
      <c r="CC154" s="8">
        <v>0</v>
      </c>
      <c r="CD154" s="8">
        <f t="shared" si="463"/>
        <v>0</v>
      </c>
      <c r="CE154" s="80" t="str">
        <f t="shared" si="464"/>
        <v/>
      </c>
      <c r="CF154" s="8"/>
    </row>
    <row r="155" spans="2:84" s="71" customFormat="1" outlineLevel="1">
      <c r="B155" s="7" t="str">
        <f>Kategorie!B155</f>
        <v xml:space="preserve">ubezpieczenie auta (jeśli posiadasz auto firmowe) </v>
      </c>
      <c r="C155" s="79">
        <v>0</v>
      </c>
      <c r="D155" s="8">
        <v>0</v>
      </c>
      <c r="E155" s="8">
        <f t="shared" si="441"/>
        <v>0</v>
      </c>
      <c r="F155" s="80" t="str">
        <f t="shared" si="442"/>
        <v/>
      </c>
      <c r="G155" s="8"/>
      <c r="I155" s="122" t="str">
        <f>Kategorie!B155</f>
        <v xml:space="preserve">ubezpieczenie auta (jeśli posiadasz auto firmowe) </v>
      </c>
      <c r="J155" s="79">
        <v>0</v>
      </c>
      <c r="K155" s="8">
        <v>0</v>
      </c>
      <c r="L155" s="8">
        <f t="shared" si="443"/>
        <v>0</v>
      </c>
      <c r="M155" s="80" t="str">
        <f t="shared" si="444"/>
        <v/>
      </c>
      <c r="N155" s="8"/>
      <c r="P155" s="81" t="str">
        <f>Kategorie!B155</f>
        <v xml:space="preserve">ubezpieczenie auta (jeśli posiadasz auto firmowe) </v>
      </c>
      <c r="Q155" s="79">
        <v>0</v>
      </c>
      <c r="R155" s="8">
        <v>0</v>
      </c>
      <c r="S155" s="8">
        <f t="shared" si="445"/>
        <v>0</v>
      </c>
      <c r="T155" s="80" t="str">
        <f t="shared" si="446"/>
        <v/>
      </c>
      <c r="U155" s="8"/>
      <c r="V155" s="24"/>
      <c r="W155" s="7" t="str">
        <f>Kategorie!B155</f>
        <v xml:space="preserve">ubezpieczenie auta (jeśli posiadasz auto firmowe) </v>
      </c>
      <c r="X155" s="79">
        <v>0</v>
      </c>
      <c r="Y155" s="8">
        <v>0</v>
      </c>
      <c r="Z155" s="8">
        <f t="shared" si="447"/>
        <v>0</v>
      </c>
      <c r="AA155" s="80" t="str">
        <f t="shared" si="448"/>
        <v/>
      </c>
      <c r="AB155" s="8"/>
      <c r="AC155" s="24"/>
      <c r="AD155" s="81" t="str">
        <f>Kategorie!B155</f>
        <v xml:space="preserve">ubezpieczenie auta (jeśli posiadasz auto firmowe) </v>
      </c>
      <c r="AE155" s="82">
        <v>0</v>
      </c>
      <c r="AF155" s="8">
        <v>0</v>
      </c>
      <c r="AG155" s="8">
        <f t="shared" si="449"/>
        <v>0</v>
      </c>
      <c r="AH155" s="80" t="str">
        <f t="shared" si="450"/>
        <v/>
      </c>
      <c r="AI155" s="8"/>
      <c r="AK155" s="81" t="str">
        <f>Kategorie!B155</f>
        <v xml:space="preserve">ubezpieczenie auta (jeśli posiadasz auto firmowe) </v>
      </c>
      <c r="AL155" s="82">
        <v>0</v>
      </c>
      <c r="AM155" s="8">
        <v>0</v>
      </c>
      <c r="AN155" s="8">
        <f t="shared" si="451"/>
        <v>0</v>
      </c>
      <c r="AO155" s="80" t="str">
        <f t="shared" si="452"/>
        <v/>
      </c>
      <c r="AP155" s="8"/>
      <c r="AQ155" s="24"/>
      <c r="AR155" s="7" t="str">
        <f>Kategorie!B155</f>
        <v xml:space="preserve">ubezpieczenie auta (jeśli posiadasz auto firmowe) </v>
      </c>
      <c r="AS155" s="82">
        <v>0</v>
      </c>
      <c r="AT155" s="8">
        <v>0</v>
      </c>
      <c r="AU155" s="8">
        <f t="shared" si="453"/>
        <v>0</v>
      </c>
      <c r="AV155" s="80" t="str">
        <f t="shared" si="454"/>
        <v/>
      </c>
      <c r="AW155" s="8"/>
      <c r="AY155" s="81" t="str">
        <f>Kategorie!B155</f>
        <v xml:space="preserve">ubezpieczenie auta (jeśli posiadasz auto firmowe) </v>
      </c>
      <c r="AZ155" s="82">
        <v>0</v>
      </c>
      <c r="BA155" s="8">
        <v>0</v>
      </c>
      <c r="BB155" s="8">
        <f t="shared" si="455"/>
        <v>0</v>
      </c>
      <c r="BC155" s="80" t="str">
        <f t="shared" si="456"/>
        <v/>
      </c>
      <c r="BD155" s="8"/>
      <c r="BF155" s="81" t="str">
        <f>Kategorie!B155</f>
        <v xml:space="preserve">ubezpieczenie auta (jeśli posiadasz auto firmowe) </v>
      </c>
      <c r="BG155" s="82">
        <v>0</v>
      </c>
      <c r="BH155" s="8">
        <v>0</v>
      </c>
      <c r="BI155" s="8">
        <f t="shared" si="457"/>
        <v>0</v>
      </c>
      <c r="BJ155" s="80" t="str">
        <f t="shared" si="458"/>
        <v/>
      </c>
      <c r="BK155" s="8"/>
      <c r="BL155" s="24"/>
      <c r="BM155" s="7" t="str">
        <f>Kategorie!B155</f>
        <v xml:space="preserve">ubezpieczenie auta (jeśli posiadasz auto firmowe) </v>
      </c>
      <c r="BN155" s="82">
        <v>0</v>
      </c>
      <c r="BO155" s="8">
        <v>0</v>
      </c>
      <c r="BP155" s="8">
        <f t="shared" si="459"/>
        <v>0</v>
      </c>
      <c r="BQ155" s="80" t="str">
        <f t="shared" si="460"/>
        <v/>
      </c>
      <c r="BR155" s="8"/>
      <c r="BT155" s="81" t="str">
        <f>Kategorie!B155</f>
        <v xml:space="preserve">ubezpieczenie auta (jeśli posiadasz auto firmowe) </v>
      </c>
      <c r="BU155" s="82">
        <v>0</v>
      </c>
      <c r="BV155" s="8">
        <v>0</v>
      </c>
      <c r="BW155" s="8">
        <f t="shared" si="461"/>
        <v>0</v>
      </c>
      <c r="BX155" s="80" t="str">
        <f t="shared" si="462"/>
        <v/>
      </c>
      <c r="BY155" s="8"/>
      <c r="BZ155" s="24"/>
      <c r="CA155" s="7" t="str">
        <f>Kategorie!B155</f>
        <v xml:space="preserve">ubezpieczenie auta (jeśli posiadasz auto firmowe) </v>
      </c>
      <c r="CB155" s="82">
        <v>0</v>
      </c>
      <c r="CC155" s="8">
        <v>0</v>
      </c>
      <c r="CD155" s="8">
        <f t="shared" si="463"/>
        <v>0</v>
      </c>
      <c r="CE155" s="80" t="str">
        <f t="shared" si="464"/>
        <v/>
      </c>
      <c r="CF155" s="8"/>
    </row>
    <row r="156" spans="2:84" s="71" customFormat="1" outlineLevel="1">
      <c r="B156" s="7" t="str">
        <f>Kategorie!B156</f>
        <v>inne</v>
      </c>
      <c r="C156" s="79">
        <v>0</v>
      </c>
      <c r="D156" s="8">
        <v>0</v>
      </c>
      <c r="E156" s="8">
        <f t="shared" si="441"/>
        <v>0</v>
      </c>
      <c r="F156" s="80" t="str">
        <f t="shared" si="442"/>
        <v/>
      </c>
      <c r="G156" s="8"/>
      <c r="I156" s="122" t="str">
        <f>Kategorie!B156</f>
        <v>inne</v>
      </c>
      <c r="J156" s="79">
        <v>0</v>
      </c>
      <c r="K156" s="8">
        <v>0</v>
      </c>
      <c r="L156" s="8">
        <f t="shared" si="443"/>
        <v>0</v>
      </c>
      <c r="M156" s="80" t="str">
        <f t="shared" si="444"/>
        <v/>
      </c>
      <c r="N156" s="8"/>
      <c r="P156" s="81" t="str">
        <f>Kategorie!B156</f>
        <v>inne</v>
      </c>
      <c r="Q156" s="79">
        <v>0</v>
      </c>
      <c r="R156" s="8">
        <v>0</v>
      </c>
      <c r="S156" s="8">
        <f t="shared" si="445"/>
        <v>0</v>
      </c>
      <c r="T156" s="80" t="str">
        <f t="shared" si="446"/>
        <v/>
      </c>
      <c r="U156" s="8"/>
      <c r="V156" s="24"/>
      <c r="W156" s="7" t="str">
        <f>Kategorie!B156</f>
        <v>inne</v>
      </c>
      <c r="X156" s="79">
        <v>0</v>
      </c>
      <c r="Y156" s="8">
        <v>0</v>
      </c>
      <c r="Z156" s="8">
        <f t="shared" si="447"/>
        <v>0</v>
      </c>
      <c r="AA156" s="80" t="str">
        <f t="shared" si="448"/>
        <v/>
      </c>
      <c r="AB156" s="8"/>
      <c r="AC156" s="24"/>
      <c r="AD156" s="81" t="str">
        <f>Kategorie!B156</f>
        <v>inne</v>
      </c>
      <c r="AE156" s="82">
        <v>0</v>
      </c>
      <c r="AF156" s="8">
        <v>0</v>
      </c>
      <c r="AG156" s="8">
        <f t="shared" si="449"/>
        <v>0</v>
      </c>
      <c r="AH156" s="80" t="str">
        <f t="shared" si="450"/>
        <v/>
      </c>
      <c r="AI156" s="8"/>
      <c r="AK156" s="81" t="str">
        <f>Kategorie!B156</f>
        <v>inne</v>
      </c>
      <c r="AL156" s="82">
        <v>0</v>
      </c>
      <c r="AM156" s="8">
        <v>0</v>
      </c>
      <c r="AN156" s="8">
        <f t="shared" si="451"/>
        <v>0</v>
      </c>
      <c r="AO156" s="80" t="str">
        <f t="shared" si="452"/>
        <v/>
      </c>
      <c r="AP156" s="8"/>
      <c r="AQ156" s="24"/>
      <c r="AR156" s="7" t="str">
        <f>Kategorie!B156</f>
        <v>inne</v>
      </c>
      <c r="AS156" s="82">
        <v>0</v>
      </c>
      <c r="AT156" s="8">
        <v>0</v>
      </c>
      <c r="AU156" s="8">
        <f t="shared" si="453"/>
        <v>0</v>
      </c>
      <c r="AV156" s="80" t="str">
        <f t="shared" si="454"/>
        <v/>
      </c>
      <c r="AW156" s="8"/>
      <c r="AY156" s="81" t="str">
        <f>Kategorie!B156</f>
        <v>inne</v>
      </c>
      <c r="AZ156" s="82">
        <v>0</v>
      </c>
      <c r="BA156" s="8">
        <v>0</v>
      </c>
      <c r="BB156" s="8">
        <f t="shared" si="455"/>
        <v>0</v>
      </c>
      <c r="BC156" s="80" t="str">
        <f t="shared" si="456"/>
        <v/>
      </c>
      <c r="BD156" s="8"/>
      <c r="BF156" s="81" t="str">
        <f>Kategorie!B156</f>
        <v>inne</v>
      </c>
      <c r="BG156" s="82">
        <v>0</v>
      </c>
      <c r="BH156" s="8">
        <v>0</v>
      </c>
      <c r="BI156" s="8">
        <f t="shared" si="457"/>
        <v>0</v>
      </c>
      <c r="BJ156" s="80" t="str">
        <f t="shared" si="458"/>
        <v/>
      </c>
      <c r="BK156" s="8"/>
      <c r="BL156" s="24"/>
      <c r="BM156" s="7" t="str">
        <f>Kategorie!B156</f>
        <v>inne</v>
      </c>
      <c r="BN156" s="82">
        <v>0</v>
      </c>
      <c r="BO156" s="8">
        <v>0</v>
      </c>
      <c r="BP156" s="8">
        <f t="shared" si="459"/>
        <v>0</v>
      </c>
      <c r="BQ156" s="80" t="str">
        <f t="shared" si="460"/>
        <v/>
      </c>
      <c r="BR156" s="8"/>
      <c r="BT156" s="81" t="str">
        <f>Kategorie!B156</f>
        <v>inne</v>
      </c>
      <c r="BU156" s="82">
        <v>0</v>
      </c>
      <c r="BV156" s="8">
        <v>0</v>
      </c>
      <c r="BW156" s="8">
        <f t="shared" si="461"/>
        <v>0</v>
      </c>
      <c r="BX156" s="80" t="str">
        <f t="shared" si="462"/>
        <v/>
      </c>
      <c r="BY156" s="8"/>
      <c r="BZ156" s="24"/>
      <c r="CA156" s="7" t="str">
        <f>Kategorie!B156</f>
        <v>inne</v>
      </c>
      <c r="CB156" s="82">
        <v>0</v>
      </c>
      <c r="CC156" s="8">
        <v>0</v>
      </c>
      <c r="CD156" s="8">
        <f t="shared" si="463"/>
        <v>0</v>
      </c>
      <c r="CE156" s="80" t="str">
        <f t="shared" si="464"/>
        <v/>
      </c>
      <c r="CF156" s="8"/>
    </row>
    <row r="157" spans="2:84" s="71" customFormat="1" outlineLevel="1">
      <c r="B157" s="7" t="str">
        <f>Kategorie!B157</f>
        <v>.</v>
      </c>
      <c r="C157" s="79">
        <v>0</v>
      </c>
      <c r="D157" s="8">
        <v>0</v>
      </c>
      <c r="E157" s="8">
        <f t="shared" si="441"/>
        <v>0</v>
      </c>
      <c r="F157" s="80" t="str">
        <f t="shared" si="442"/>
        <v/>
      </c>
      <c r="G157" s="8"/>
      <c r="I157" s="124" t="str">
        <f>Kategorie!B157</f>
        <v>.</v>
      </c>
      <c r="J157" s="79">
        <v>0</v>
      </c>
      <c r="K157" s="8">
        <v>0</v>
      </c>
      <c r="L157" s="8">
        <f t="shared" si="443"/>
        <v>0</v>
      </c>
      <c r="M157" s="80" t="str">
        <f t="shared" si="444"/>
        <v/>
      </c>
      <c r="N157" s="8"/>
      <c r="P157" s="81" t="str">
        <f>Kategorie!B157</f>
        <v>.</v>
      </c>
      <c r="Q157" s="79">
        <v>0</v>
      </c>
      <c r="R157" s="8">
        <v>0</v>
      </c>
      <c r="S157" s="8">
        <f t="shared" si="445"/>
        <v>0</v>
      </c>
      <c r="T157" s="80" t="str">
        <f t="shared" si="446"/>
        <v/>
      </c>
      <c r="U157" s="8"/>
      <c r="V157" s="24"/>
      <c r="W157" s="7" t="str">
        <f>Kategorie!B157</f>
        <v>.</v>
      </c>
      <c r="X157" s="79">
        <v>0</v>
      </c>
      <c r="Y157" s="8">
        <v>0</v>
      </c>
      <c r="Z157" s="8">
        <f t="shared" si="447"/>
        <v>0</v>
      </c>
      <c r="AA157" s="80" t="str">
        <f t="shared" si="448"/>
        <v/>
      </c>
      <c r="AB157" s="8"/>
      <c r="AC157" s="24"/>
      <c r="AD157" s="81" t="str">
        <f>Kategorie!B157</f>
        <v>.</v>
      </c>
      <c r="AE157" s="82">
        <v>0</v>
      </c>
      <c r="AF157" s="8">
        <v>0</v>
      </c>
      <c r="AG157" s="8">
        <f t="shared" si="449"/>
        <v>0</v>
      </c>
      <c r="AH157" s="80" t="str">
        <f t="shared" si="450"/>
        <v/>
      </c>
      <c r="AI157" s="8"/>
      <c r="AK157" s="81" t="str">
        <f>Kategorie!B157</f>
        <v>.</v>
      </c>
      <c r="AL157" s="82">
        <v>0</v>
      </c>
      <c r="AM157" s="8">
        <v>0</v>
      </c>
      <c r="AN157" s="8">
        <f t="shared" si="451"/>
        <v>0</v>
      </c>
      <c r="AO157" s="80" t="str">
        <f t="shared" si="452"/>
        <v/>
      </c>
      <c r="AP157" s="8"/>
      <c r="AQ157" s="24"/>
      <c r="AR157" s="7" t="str">
        <f>Kategorie!B157</f>
        <v>.</v>
      </c>
      <c r="AS157" s="82">
        <v>0</v>
      </c>
      <c r="AT157" s="8">
        <v>0</v>
      </c>
      <c r="AU157" s="8">
        <f t="shared" si="453"/>
        <v>0</v>
      </c>
      <c r="AV157" s="80" t="str">
        <f t="shared" si="454"/>
        <v/>
      </c>
      <c r="AW157" s="8"/>
      <c r="AY157" s="81" t="str">
        <f>Kategorie!B157</f>
        <v>.</v>
      </c>
      <c r="AZ157" s="82">
        <v>0</v>
      </c>
      <c r="BA157" s="8">
        <v>0</v>
      </c>
      <c r="BB157" s="8">
        <f t="shared" si="455"/>
        <v>0</v>
      </c>
      <c r="BC157" s="80" t="str">
        <f t="shared" si="456"/>
        <v/>
      </c>
      <c r="BD157" s="8"/>
      <c r="BF157" s="81" t="str">
        <f>Kategorie!B157</f>
        <v>.</v>
      </c>
      <c r="BG157" s="82">
        <v>0</v>
      </c>
      <c r="BH157" s="8">
        <v>0</v>
      </c>
      <c r="BI157" s="8">
        <f t="shared" si="457"/>
        <v>0</v>
      </c>
      <c r="BJ157" s="80" t="str">
        <f t="shared" si="458"/>
        <v/>
      </c>
      <c r="BK157" s="8"/>
      <c r="BL157" s="24"/>
      <c r="BM157" s="7" t="str">
        <f>Kategorie!B157</f>
        <v>.</v>
      </c>
      <c r="BN157" s="82">
        <v>0</v>
      </c>
      <c r="BO157" s="8">
        <v>0</v>
      </c>
      <c r="BP157" s="8">
        <f t="shared" si="459"/>
        <v>0</v>
      </c>
      <c r="BQ157" s="80" t="str">
        <f t="shared" si="460"/>
        <v/>
      </c>
      <c r="BR157" s="8"/>
      <c r="BT157" s="81" t="str">
        <f>Kategorie!B157</f>
        <v>.</v>
      </c>
      <c r="BU157" s="82">
        <v>0</v>
      </c>
      <c r="BV157" s="8">
        <v>0</v>
      </c>
      <c r="BW157" s="8">
        <f t="shared" si="461"/>
        <v>0</v>
      </c>
      <c r="BX157" s="80" t="str">
        <f t="shared" si="462"/>
        <v/>
      </c>
      <c r="BY157" s="8"/>
      <c r="BZ157" s="24"/>
      <c r="CA157" s="7" t="str">
        <f>Kategorie!B157</f>
        <v>.</v>
      </c>
      <c r="CB157" s="82">
        <v>0</v>
      </c>
      <c r="CC157" s="8">
        <v>0</v>
      </c>
      <c r="CD157" s="8">
        <f t="shared" si="463"/>
        <v>0</v>
      </c>
      <c r="CE157" s="80" t="str">
        <f t="shared" si="464"/>
        <v/>
      </c>
      <c r="CF157" s="8"/>
    </row>
    <row r="158" spans="2:84" s="71" customFormat="1" outlineLevel="1">
      <c r="B158" s="7" t="str">
        <f>Kategorie!B158</f>
        <v>.</v>
      </c>
      <c r="C158" s="79">
        <v>0</v>
      </c>
      <c r="D158" s="8">
        <v>0</v>
      </c>
      <c r="E158" s="8">
        <f t="shared" si="441"/>
        <v>0</v>
      </c>
      <c r="F158" s="80" t="str">
        <f t="shared" si="442"/>
        <v/>
      </c>
      <c r="G158" s="8"/>
      <c r="I158" s="124" t="str">
        <f>Kategorie!B158</f>
        <v>.</v>
      </c>
      <c r="J158" s="79">
        <v>0</v>
      </c>
      <c r="K158" s="8">
        <v>0</v>
      </c>
      <c r="L158" s="8">
        <f t="shared" si="443"/>
        <v>0</v>
      </c>
      <c r="M158" s="80" t="str">
        <f t="shared" si="444"/>
        <v/>
      </c>
      <c r="N158" s="8"/>
      <c r="P158" s="81" t="str">
        <f>Kategorie!B158</f>
        <v>.</v>
      </c>
      <c r="Q158" s="79">
        <v>0</v>
      </c>
      <c r="R158" s="8">
        <v>0</v>
      </c>
      <c r="S158" s="8">
        <f t="shared" si="445"/>
        <v>0</v>
      </c>
      <c r="T158" s="80" t="str">
        <f t="shared" si="446"/>
        <v/>
      </c>
      <c r="U158" s="8"/>
      <c r="V158" s="24"/>
      <c r="W158" s="7" t="str">
        <f>Kategorie!B158</f>
        <v>.</v>
      </c>
      <c r="X158" s="79">
        <v>0</v>
      </c>
      <c r="Y158" s="8">
        <v>0</v>
      </c>
      <c r="Z158" s="8">
        <f t="shared" si="447"/>
        <v>0</v>
      </c>
      <c r="AA158" s="80" t="str">
        <f t="shared" si="448"/>
        <v/>
      </c>
      <c r="AB158" s="8"/>
      <c r="AC158" s="24"/>
      <c r="AD158" s="81" t="str">
        <f>Kategorie!B158</f>
        <v>.</v>
      </c>
      <c r="AE158" s="82">
        <v>0</v>
      </c>
      <c r="AF158" s="8">
        <v>0</v>
      </c>
      <c r="AG158" s="8">
        <f t="shared" si="449"/>
        <v>0</v>
      </c>
      <c r="AH158" s="80" t="str">
        <f t="shared" si="450"/>
        <v/>
      </c>
      <c r="AI158" s="8"/>
      <c r="AK158" s="81" t="str">
        <f>Kategorie!B158</f>
        <v>.</v>
      </c>
      <c r="AL158" s="82">
        <v>0</v>
      </c>
      <c r="AM158" s="8">
        <v>0</v>
      </c>
      <c r="AN158" s="8">
        <f t="shared" si="451"/>
        <v>0</v>
      </c>
      <c r="AO158" s="80" t="str">
        <f t="shared" si="452"/>
        <v/>
      </c>
      <c r="AP158" s="8"/>
      <c r="AQ158" s="24"/>
      <c r="AR158" s="7" t="str">
        <f>Kategorie!B158</f>
        <v>.</v>
      </c>
      <c r="AS158" s="82">
        <v>0</v>
      </c>
      <c r="AT158" s="8">
        <v>0</v>
      </c>
      <c r="AU158" s="8">
        <f t="shared" si="453"/>
        <v>0</v>
      </c>
      <c r="AV158" s="80" t="str">
        <f t="shared" si="454"/>
        <v/>
      </c>
      <c r="AW158" s="8"/>
      <c r="AY158" s="81" t="str">
        <f>Kategorie!B158</f>
        <v>.</v>
      </c>
      <c r="AZ158" s="82">
        <v>0</v>
      </c>
      <c r="BA158" s="8">
        <v>0</v>
      </c>
      <c r="BB158" s="8">
        <f t="shared" si="455"/>
        <v>0</v>
      </c>
      <c r="BC158" s="80" t="str">
        <f t="shared" si="456"/>
        <v/>
      </c>
      <c r="BD158" s="8"/>
      <c r="BF158" s="81" t="str">
        <f>Kategorie!B158</f>
        <v>.</v>
      </c>
      <c r="BG158" s="82">
        <v>0</v>
      </c>
      <c r="BH158" s="8">
        <v>0</v>
      </c>
      <c r="BI158" s="8">
        <f t="shared" si="457"/>
        <v>0</v>
      </c>
      <c r="BJ158" s="80" t="str">
        <f t="shared" si="458"/>
        <v/>
      </c>
      <c r="BK158" s="8"/>
      <c r="BL158" s="24"/>
      <c r="BM158" s="7" t="str">
        <f>Kategorie!B158</f>
        <v>.</v>
      </c>
      <c r="BN158" s="82">
        <v>0</v>
      </c>
      <c r="BO158" s="8">
        <v>0</v>
      </c>
      <c r="BP158" s="8">
        <f t="shared" si="459"/>
        <v>0</v>
      </c>
      <c r="BQ158" s="80" t="str">
        <f t="shared" si="460"/>
        <v/>
      </c>
      <c r="BR158" s="8"/>
      <c r="BT158" s="81" t="str">
        <f>Kategorie!B158</f>
        <v>.</v>
      </c>
      <c r="BU158" s="82">
        <v>0</v>
      </c>
      <c r="BV158" s="8">
        <v>0</v>
      </c>
      <c r="BW158" s="8">
        <f t="shared" si="461"/>
        <v>0</v>
      </c>
      <c r="BX158" s="80" t="str">
        <f t="shared" si="462"/>
        <v/>
      </c>
      <c r="BY158" s="8"/>
      <c r="BZ158" s="24"/>
      <c r="CA158" s="7" t="str">
        <f>Kategorie!B158</f>
        <v>.</v>
      </c>
      <c r="CB158" s="82">
        <v>0</v>
      </c>
      <c r="CC158" s="8">
        <v>0</v>
      </c>
      <c r="CD158" s="8">
        <f t="shared" si="463"/>
        <v>0</v>
      </c>
      <c r="CE158" s="80" t="str">
        <f t="shared" si="464"/>
        <v/>
      </c>
      <c r="CF158" s="8"/>
    </row>
    <row r="159" spans="2:84" s="71" customFormat="1" outlineLevel="1">
      <c r="B159" s="7" t="str">
        <f>Kategorie!B159</f>
        <v>.</v>
      </c>
      <c r="C159" s="79">
        <v>0</v>
      </c>
      <c r="D159" s="8">
        <v>0</v>
      </c>
      <c r="E159" s="8">
        <f t="shared" si="441"/>
        <v>0</v>
      </c>
      <c r="F159" s="83" t="str">
        <f t="shared" si="442"/>
        <v/>
      </c>
      <c r="G159" s="17"/>
      <c r="I159" s="124" t="str">
        <f>Kategorie!B159</f>
        <v>.</v>
      </c>
      <c r="J159" s="79">
        <v>0</v>
      </c>
      <c r="K159" s="8">
        <v>0</v>
      </c>
      <c r="L159" s="8">
        <f t="shared" si="443"/>
        <v>0</v>
      </c>
      <c r="M159" s="83" t="str">
        <f t="shared" si="444"/>
        <v/>
      </c>
      <c r="N159" s="17"/>
      <c r="P159" s="81" t="str">
        <f>Kategorie!B159</f>
        <v>.</v>
      </c>
      <c r="Q159" s="79">
        <v>0</v>
      </c>
      <c r="R159" s="8">
        <v>0</v>
      </c>
      <c r="S159" s="8">
        <f t="shared" si="445"/>
        <v>0</v>
      </c>
      <c r="T159" s="83" t="str">
        <f t="shared" si="446"/>
        <v/>
      </c>
      <c r="U159" s="17"/>
      <c r="V159" s="25"/>
      <c r="W159" s="7" t="str">
        <f>Kategorie!B159</f>
        <v>.</v>
      </c>
      <c r="X159" s="79">
        <v>0</v>
      </c>
      <c r="Y159" s="8">
        <v>0</v>
      </c>
      <c r="Z159" s="8">
        <f t="shared" si="447"/>
        <v>0</v>
      </c>
      <c r="AA159" s="83" t="str">
        <f t="shared" si="448"/>
        <v/>
      </c>
      <c r="AB159" s="17"/>
      <c r="AC159" s="25"/>
      <c r="AD159" s="81" t="str">
        <f>Kategorie!B159</f>
        <v>.</v>
      </c>
      <c r="AE159" s="82">
        <v>0</v>
      </c>
      <c r="AF159" s="8">
        <v>0</v>
      </c>
      <c r="AG159" s="8">
        <f t="shared" si="449"/>
        <v>0</v>
      </c>
      <c r="AH159" s="83" t="str">
        <f t="shared" si="450"/>
        <v/>
      </c>
      <c r="AI159" s="17"/>
      <c r="AK159" s="81" t="str">
        <f>Kategorie!B159</f>
        <v>.</v>
      </c>
      <c r="AL159" s="82">
        <v>0</v>
      </c>
      <c r="AM159" s="8">
        <v>0</v>
      </c>
      <c r="AN159" s="8">
        <f t="shared" si="451"/>
        <v>0</v>
      </c>
      <c r="AO159" s="83" t="str">
        <f t="shared" si="452"/>
        <v/>
      </c>
      <c r="AP159" s="17"/>
      <c r="AQ159" s="25"/>
      <c r="AR159" s="7" t="str">
        <f>Kategorie!B159</f>
        <v>.</v>
      </c>
      <c r="AS159" s="82">
        <v>0</v>
      </c>
      <c r="AT159" s="8">
        <v>0</v>
      </c>
      <c r="AU159" s="8">
        <f t="shared" si="453"/>
        <v>0</v>
      </c>
      <c r="AV159" s="83" t="str">
        <f t="shared" si="454"/>
        <v/>
      </c>
      <c r="AW159" s="17"/>
      <c r="AY159" s="81" t="str">
        <f>Kategorie!B159</f>
        <v>.</v>
      </c>
      <c r="AZ159" s="82">
        <v>0</v>
      </c>
      <c r="BA159" s="8">
        <v>0</v>
      </c>
      <c r="BB159" s="8">
        <f t="shared" si="455"/>
        <v>0</v>
      </c>
      <c r="BC159" s="83" t="str">
        <f t="shared" si="456"/>
        <v/>
      </c>
      <c r="BD159" s="17"/>
      <c r="BF159" s="81" t="str">
        <f>Kategorie!B159</f>
        <v>.</v>
      </c>
      <c r="BG159" s="82">
        <v>0</v>
      </c>
      <c r="BH159" s="8">
        <v>0</v>
      </c>
      <c r="BI159" s="8">
        <f t="shared" si="457"/>
        <v>0</v>
      </c>
      <c r="BJ159" s="83" t="str">
        <f t="shared" si="458"/>
        <v/>
      </c>
      <c r="BK159" s="17"/>
      <c r="BL159" s="25"/>
      <c r="BM159" s="7" t="str">
        <f>Kategorie!B159</f>
        <v>.</v>
      </c>
      <c r="BN159" s="82">
        <v>0</v>
      </c>
      <c r="BO159" s="8">
        <v>0</v>
      </c>
      <c r="BP159" s="8">
        <f t="shared" si="459"/>
        <v>0</v>
      </c>
      <c r="BQ159" s="83" t="str">
        <f t="shared" si="460"/>
        <v/>
      </c>
      <c r="BR159" s="17"/>
      <c r="BT159" s="81" t="str">
        <f>Kategorie!B159</f>
        <v>.</v>
      </c>
      <c r="BU159" s="82">
        <v>0</v>
      </c>
      <c r="BV159" s="8">
        <v>0</v>
      </c>
      <c r="BW159" s="8">
        <f t="shared" si="461"/>
        <v>0</v>
      </c>
      <c r="BX159" s="83" t="str">
        <f t="shared" si="462"/>
        <v/>
      </c>
      <c r="BY159" s="17"/>
      <c r="BZ159" s="25"/>
      <c r="CA159" s="7" t="str">
        <f>Kategorie!B159</f>
        <v>.</v>
      </c>
      <c r="CB159" s="82">
        <v>0</v>
      </c>
      <c r="CC159" s="8">
        <v>0</v>
      </c>
      <c r="CD159" s="8">
        <f t="shared" si="463"/>
        <v>0</v>
      </c>
      <c r="CE159" s="83" t="str">
        <f t="shared" si="464"/>
        <v/>
      </c>
      <c r="CF159" s="17"/>
    </row>
    <row r="160" spans="2:84" s="71" customFormat="1" outlineLevel="1">
      <c r="B160" s="7" t="str">
        <f>Kategorie!B160</f>
        <v>.</v>
      </c>
      <c r="C160" s="79">
        <v>0</v>
      </c>
      <c r="D160" s="8">
        <v>0</v>
      </c>
      <c r="E160" s="8">
        <f t="shared" si="441"/>
        <v>0</v>
      </c>
      <c r="F160" s="83" t="str">
        <f t="shared" si="442"/>
        <v/>
      </c>
      <c r="G160" s="17"/>
      <c r="I160" s="124" t="str">
        <f>Kategorie!B160</f>
        <v>.</v>
      </c>
      <c r="J160" s="79">
        <v>0</v>
      </c>
      <c r="K160" s="8">
        <v>0</v>
      </c>
      <c r="L160" s="8">
        <f t="shared" si="443"/>
        <v>0</v>
      </c>
      <c r="M160" s="83" t="str">
        <f t="shared" si="444"/>
        <v/>
      </c>
      <c r="N160" s="17"/>
      <c r="P160" s="81" t="str">
        <f>Kategorie!B160</f>
        <v>.</v>
      </c>
      <c r="Q160" s="79">
        <v>0</v>
      </c>
      <c r="R160" s="8">
        <v>0</v>
      </c>
      <c r="S160" s="8">
        <f t="shared" si="445"/>
        <v>0</v>
      </c>
      <c r="T160" s="83" t="str">
        <f t="shared" si="446"/>
        <v/>
      </c>
      <c r="U160" s="17"/>
      <c r="V160" s="25"/>
      <c r="W160" s="7" t="str">
        <f>Kategorie!B160</f>
        <v>.</v>
      </c>
      <c r="X160" s="79">
        <v>0</v>
      </c>
      <c r="Y160" s="8">
        <v>0</v>
      </c>
      <c r="Z160" s="8">
        <f t="shared" si="447"/>
        <v>0</v>
      </c>
      <c r="AA160" s="83" t="str">
        <f t="shared" si="448"/>
        <v/>
      </c>
      <c r="AB160" s="17"/>
      <c r="AC160" s="25"/>
      <c r="AD160" s="81" t="str">
        <f>Kategorie!B160</f>
        <v>.</v>
      </c>
      <c r="AE160" s="82">
        <v>0</v>
      </c>
      <c r="AF160" s="8">
        <v>0</v>
      </c>
      <c r="AG160" s="8">
        <f t="shared" si="449"/>
        <v>0</v>
      </c>
      <c r="AH160" s="83" t="str">
        <f t="shared" si="450"/>
        <v/>
      </c>
      <c r="AI160" s="17"/>
      <c r="AK160" s="81" t="str">
        <f>Kategorie!B160</f>
        <v>.</v>
      </c>
      <c r="AL160" s="82">
        <v>0</v>
      </c>
      <c r="AM160" s="8">
        <v>0</v>
      </c>
      <c r="AN160" s="8">
        <f t="shared" si="451"/>
        <v>0</v>
      </c>
      <c r="AO160" s="83" t="str">
        <f t="shared" si="452"/>
        <v/>
      </c>
      <c r="AP160" s="17"/>
      <c r="AQ160" s="25"/>
      <c r="AR160" s="7" t="str">
        <f>Kategorie!B160</f>
        <v>.</v>
      </c>
      <c r="AS160" s="82">
        <v>0</v>
      </c>
      <c r="AT160" s="8">
        <v>0</v>
      </c>
      <c r="AU160" s="8">
        <f t="shared" si="453"/>
        <v>0</v>
      </c>
      <c r="AV160" s="83" t="str">
        <f t="shared" si="454"/>
        <v/>
      </c>
      <c r="AW160" s="17"/>
      <c r="AY160" s="81" t="str">
        <f>Kategorie!B160</f>
        <v>.</v>
      </c>
      <c r="AZ160" s="82">
        <v>0</v>
      </c>
      <c r="BA160" s="8">
        <v>0</v>
      </c>
      <c r="BB160" s="8">
        <f t="shared" si="455"/>
        <v>0</v>
      </c>
      <c r="BC160" s="83" t="str">
        <f t="shared" si="456"/>
        <v/>
      </c>
      <c r="BD160" s="17"/>
      <c r="BF160" s="81" t="str">
        <f>Kategorie!B160</f>
        <v>.</v>
      </c>
      <c r="BG160" s="82">
        <v>0</v>
      </c>
      <c r="BH160" s="8">
        <v>0</v>
      </c>
      <c r="BI160" s="8">
        <f t="shared" si="457"/>
        <v>0</v>
      </c>
      <c r="BJ160" s="83" t="str">
        <f t="shared" si="458"/>
        <v/>
      </c>
      <c r="BK160" s="17"/>
      <c r="BL160" s="25"/>
      <c r="BM160" s="7" t="str">
        <f>Kategorie!B160</f>
        <v>.</v>
      </c>
      <c r="BN160" s="82">
        <v>0</v>
      </c>
      <c r="BO160" s="8">
        <v>0</v>
      </c>
      <c r="BP160" s="8">
        <f t="shared" si="459"/>
        <v>0</v>
      </c>
      <c r="BQ160" s="83" t="str">
        <f t="shared" si="460"/>
        <v/>
      </c>
      <c r="BR160" s="17"/>
      <c r="BT160" s="81" t="str">
        <f>Kategorie!B160</f>
        <v>.</v>
      </c>
      <c r="BU160" s="82">
        <v>0</v>
      </c>
      <c r="BV160" s="8">
        <v>0</v>
      </c>
      <c r="BW160" s="8">
        <f t="shared" si="461"/>
        <v>0</v>
      </c>
      <c r="BX160" s="83" t="str">
        <f t="shared" si="462"/>
        <v/>
      </c>
      <c r="BY160" s="17"/>
      <c r="BZ160" s="25"/>
      <c r="CA160" s="7" t="str">
        <f>Kategorie!B160</f>
        <v>.</v>
      </c>
      <c r="CB160" s="82">
        <v>0</v>
      </c>
      <c r="CC160" s="8">
        <v>0</v>
      </c>
      <c r="CD160" s="8">
        <f t="shared" si="463"/>
        <v>0</v>
      </c>
      <c r="CE160" s="83" t="str">
        <f t="shared" si="464"/>
        <v/>
      </c>
      <c r="CF160" s="17"/>
    </row>
    <row r="161" spans="2:84" s="71" customFormat="1" outlineLevel="1">
      <c r="B161" s="14"/>
      <c r="C161" s="14"/>
      <c r="D161" s="14"/>
      <c r="E161" s="14"/>
      <c r="F161" s="14"/>
      <c r="G161" s="14"/>
      <c r="I161" s="121" t="s">
        <v>2</v>
      </c>
      <c r="J161" s="14"/>
      <c r="K161" s="14"/>
      <c r="L161" s="14"/>
      <c r="M161" s="14"/>
      <c r="N161" s="14"/>
      <c r="P161" s="14"/>
      <c r="Q161" s="14"/>
      <c r="R161" s="14"/>
      <c r="S161" s="14"/>
      <c r="T161" s="14"/>
      <c r="U161" s="14"/>
      <c r="W161" s="14"/>
      <c r="X161" s="14"/>
      <c r="Y161" s="14"/>
      <c r="Z161" s="14"/>
      <c r="AA161" s="14"/>
      <c r="AB161" s="14"/>
      <c r="AD161" s="14"/>
      <c r="AE161" s="14"/>
      <c r="AF161" s="14"/>
      <c r="AG161" s="14"/>
      <c r="AH161" s="14"/>
      <c r="AI161" s="14"/>
      <c r="AK161" s="14"/>
      <c r="AL161" s="14"/>
      <c r="AM161" s="14"/>
      <c r="AN161" s="14"/>
      <c r="AO161" s="14"/>
      <c r="AP161" s="14"/>
      <c r="AR161" s="14"/>
      <c r="AS161" s="14"/>
      <c r="AT161" s="14"/>
      <c r="AU161" s="14"/>
      <c r="AV161" s="14"/>
      <c r="AW161" s="14"/>
      <c r="AY161" s="14"/>
      <c r="AZ161" s="14"/>
      <c r="BA161" s="14"/>
      <c r="BB161" s="14"/>
      <c r="BC161" s="14"/>
      <c r="BD161" s="14"/>
      <c r="BF161" s="14"/>
      <c r="BG161" s="14"/>
      <c r="BH161" s="14"/>
      <c r="BI161" s="14"/>
      <c r="BJ161" s="14"/>
      <c r="BK161" s="14"/>
      <c r="BM161" s="14"/>
      <c r="BN161" s="14"/>
      <c r="BO161" s="14"/>
      <c r="BP161" s="14"/>
      <c r="BQ161" s="14"/>
      <c r="BR161" s="14"/>
      <c r="BT161" s="14"/>
      <c r="BU161" s="14"/>
      <c r="BV161" s="14"/>
      <c r="BW161" s="14"/>
      <c r="BX161" s="14"/>
      <c r="BY161" s="14"/>
      <c r="CA161" s="14"/>
      <c r="CB161" s="14"/>
      <c r="CC161" s="14"/>
      <c r="CD161" s="14"/>
      <c r="CE161" s="14"/>
      <c r="CF161" s="14"/>
    </row>
    <row r="162" spans="2:84" s="71" customFormat="1">
      <c r="B162" s="87" t="str">
        <f>Kategorie!B162</f>
        <v>Wynagrodzenia</v>
      </c>
      <c r="C162" s="32">
        <f t="shared" ref="C162:D162" si="465">SUM(C163:C172)</f>
        <v>0</v>
      </c>
      <c r="D162" s="77">
        <f t="shared" si="465"/>
        <v>0</v>
      </c>
      <c r="E162" s="88">
        <f>C162-D162</f>
        <v>0</v>
      </c>
      <c r="F162" s="78" t="str">
        <f>IFERROR(D162/C162,"")</f>
        <v/>
      </c>
      <c r="G162" s="88"/>
      <c r="I162" s="123" t="str">
        <f>Kategorie!B162</f>
        <v>Wynagrodzenia</v>
      </c>
      <c r="J162" s="32">
        <f t="shared" ref="J162:K162" si="466">SUM(J163:J172)</f>
        <v>0</v>
      </c>
      <c r="K162" s="77">
        <f t="shared" si="466"/>
        <v>0</v>
      </c>
      <c r="L162" s="88">
        <f>J162-K162</f>
        <v>0</v>
      </c>
      <c r="M162" s="78" t="str">
        <f>IFERROR(K162/J162,"")</f>
        <v/>
      </c>
      <c r="N162" s="88"/>
      <c r="P162" s="43" t="str">
        <f>Kategorie!B162</f>
        <v>Wynagrodzenia</v>
      </c>
      <c r="Q162" s="32">
        <f t="shared" ref="Q162:R162" si="467">SUM(Q163:Q172)</f>
        <v>0</v>
      </c>
      <c r="R162" s="77">
        <f t="shared" si="467"/>
        <v>0</v>
      </c>
      <c r="S162" s="88">
        <f>Q162-R162</f>
        <v>0</v>
      </c>
      <c r="T162" s="78" t="str">
        <f>IFERROR(R162/Q162,"")</f>
        <v/>
      </c>
      <c r="U162" s="88"/>
      <c r="V162" s="89"/>
      <c r="W162" s="43" t="str">
        <f>Kategorie!B162</f>
        <v>Wynagrodzenia</v>
      </c>
      <c r="X162" s="32">
        <f t="shared" ref="X162:Y162" si="468">SUM(X163:X172)</f>
        <v>0</v>
      </c>
      <c r="Y162" s="77">
        <f t="shared" si="468"/>
        <v>0</v>
      </c>
      <c r="Z162" s="88">
        <f>X162-Y162</f>
        <v>0</v>
      </c>
      <c r="AA162" s="78" t="str">
        <f>IFERROR(Y162/X162,"")</f>
        <v/>
      </c>
      <c r="AB162" s="88"/>
      <c r="AC162" s="89"/>
      <c r="AD162" s="43" t="str">
        <f>Kategorie!B162</f>
        <v>Wynagrodzenia</v>
      </c>
      <c r="AE162" s="32">
        <f t="shared" ref="AE162:AF162" si="469">SUM(AE163:AE172)</f>
        <v>0</v>
      </c>
      <c r="AF162" s="77">
        <f t="shared" si="469"/>
        <v>0</v>
      </c>
      <c r="AG162" s="88">
        <f>AE162-AF162</f>
        <v>0</v>
      </c>
      <c r="AH162" s="78" t="str">
        <f>IFERROR(AF162/AE162,"")</f>
        <v/>
      </c>
      <c r="AI162" s="88"/>
      <c r="AK162" s="43" t="str">
        <f>Kategorie!B162</f>
        <v>Wynagrodzenia</v>
      </c>
      <c r="AL162" s="88">
        <f>SUM(Tabela1640586052056185[[#All],[Kolumna2]])</f>
        <v>0</v>
      </c>
      <c r="AM162" s="88">
        <f>SUM(Tabela1640586052056185[[#All],[Kolumna3]])</f>
        <v>0</v>
      </c>
      <c r="AN162" s="88">
        <f>AL162-AM162</f>
        <v>0</v>
      </c>
      <c r="AO162" s="78" t="str">
        <f>IFERROR(AM162/AL162,"")</f>
        <v/>
      </c>
      <c r="AP162" s="88"/>
      <c r="AQ162" s="89"/>
      <c r="AR162" s="43" t="str">
        <f>Kategorie!B162</f>
        <v>Wynagrodzenia</v>
      </c>
      <c r="AS162" s="32">
        <f t="shared" ref="AS162:AT162" si="470">SUM(AS163:AS172)</f>
        <v>0</v>
      </c>
      <c r="AT162" s="77">
        <f t="shared" si="470"/>
        <v>0</v>
      </c>
      <c r="AU162" s="88">
        <f>AS162-AT162</f>
        <v>0</v>
      </c>
      <c r="AV162" s="78" t="str">
        <f>IFERROR(AT162/AS162,"")</f>
        <v/>
      </c>
      <c r="AW162" s="88"/>
      <c r="AY162" s="43" t="str">
        <f>Kategorie!B162</f>
        <v>Wynagrodzenia</v>
      </c>
      <c r="AZ162" s="32">
        <f t="shared" ref="AZ162:BA162" si="471">SUM(AZ163:AZ172)</f>
        <v>0</v>
      </c>
      <c r="BA162" s="77">
        <f t="shared" si="471"/>
        <v>0</v>
      </c>
      <c r="BB162" s="88">
        <f>AZ162-BA162</f>
        <v>0</v>
      </c>
      <c r="BC162" s="78" t="str">
        <f>IFERROR(BA162/AZ162,"")</f>
        <v/>
      </c>
      <c r="BD162" s="88"/>
      <c r="BF162" s="43" t="str">
        <f>Kategorie!B162</f>
        <v>Wynagrodzenia</v>
      </c>
      <c r="BG162" s="32">
        <f t="shared" ref="BG162:BH162" si="472">SUM(BG163:BG172)</f>
        <v>0</v>
      </c>
      <c r="BH162" s="77">
        <f t="shared" si="472"/>
        <v>0</v>
      </c>
      <c r="BI162" s="88">
        <f>BG162-BH162</f>
        <v>0</v>
      </c>
      <c r="BJ162" s="78" t="str">
        <f>IFERROR(BH162/BG162,"")</f>
        <v/>
      </c>
      <c r="BK162" s="88"/>
      <c r="BL162" s="89"/>
      <c r="BM162" s="43" t="str">
        <f>Kategorie!B162</f>
        <v>Wynagrodzenia</v>
      </c>
      <c r="BN162" s="32">
        <f t="shared" ref="BN162:BO162" si="473">SUM(BN163:BN172)</f>
        <v>0</v>
      </c>
      <c r="BO162" s="77">
        <f t="shared" si="473"/>
        <v>0</v>
      </c>
      <c r="BP162" s="88">
        <f>BN162-BO162</f>
        <v>0</v>
      </c>
      <c r="BQ162" s="78" t="str">
        <f>IFERROR(BO162/BN162,"")</f>
        <v/>
      </c>
      <c r="BR162" s="88"/>
      <c r="BT162" s="43" t="str">
        <f>Kategorie!B162</f>
        <v>Wynagrodzenia</v>
      </c>
      <c r="BU162" s="32">
        <f t="shared" ref="BU162:BV162" si="474">SUM(BU163:BU172)</f>
        <v>0</v>
      </c>
      <c r="BV162" s="77">
        <f t="shared" si="474"/>
        <v>0</v>
      </c>
      <c r="BW162" s="88">
        <f>BU162-BV162</f>
        <v>0</v>
      </c>
      <c r="BX162" s="78" t="str">
        <f>IFERROR(BV162/BU162,"")</f>
        <v/>
      </c>
      <c r="BY162" s="88"/>
      <c r="BZ162" s="89"/>
      <c r="CA162" s="43" t="str">
        <f>Kategorie!B162</f>
        <v>Wynagrodzenia</v>
      </c>
      <c r="CB162" s="32">
        <f t="shared" ref="CB162:CC162" si="475">SUM(CB163:CB172)</f>
        <v>0</v>
      </c>
      <c r="CC162" s="77">
        <f t="shared" si="475"/>
        <v>0</v>
      </c>
      <c r="CD162" s="88">
        <f>CB162-CC162</f>
        <v>0</v>
      </c>
      <c r="CE162" s="78" t="str">
        <f>IFERROR(CC162/CB162,"")</f>
        <v/>
      </c>
      <c r="CF162" s="88"/>
    </row>
    <row r="163" spans="2:84" s="71" customFormat="1" outlineLevel="1">
      <c r="B163" s="7" t="str">
        <f>Kategorie!B163</f>
        <v>wynagrodzenie własne</v>
      </c>
      <c r="C163" s="79">
        <v>0</v>
      </c>
      <c r="D163" s="8">
        <v>0</v>
      </c>
      <c r="E163" s="8">
        <f t="shared" ref="E163:E172" si="476">C163-D163</f>
        <v>0</v>
      </c>
      <c r="F163" s="80" t="str">
        <f t="shared" ref="F163:F172" si="477">IFERROR(D163/C163,"")</f>
        <v/>
      </c>
      <c r="G163" s="8"/>
      <c r="I163" s="122" t="str">
        <f>Kategorie!B163</f>
        <v>wynagrodzenie własne</v>
      </c>
      <c r="J163" s="79">
        <v>0</v>
      </c>
      <c r="K163" s="8">
        <v>0</v>
      </c>
      <c r="L163" s="8">
        <f t="shared" ref="L163:L172" si="478">J163-K163</f>
        <v>0</v>
      </c>
      <c r="M163" s="80" t="str">
        <f t="shared" ref="M163:M172" si="479">IFERROR(K163/J163,"")</f>
        <v/>
      </c>
      <c r="N163" s="8"/>
      <c r="P163" s="81" t="str">
        <f>Kategorie!B163</f>
        <v>wynagrodzenie własne</v>
      </c>
      <c r="Q163" s="79">
        <v>0</v>
      </c>
      <c r="R163" s="8">
        <v>0</v>
      </c>
      <c r="S163" s="8">
        <f t="shared" ref="S163:S172" si="480">Q163-R163</f>
        <v>0</v>
      </c>
      <c r="T163" s="80" t="str">
        <f t="shared" ref="T163:T172" si="481">IFERROR(R163/Q163,"")</f>
        <v/>
      </c>
      <c r="U163" s="8"/>
      <c r="V163" s="24"/>
      <c r="W163" s="7" t="str">
        <f>Kategorie!B163</f>
        <v>wynagrodzenie własne</v>
      </c>
      <c r="X163" s="79">
        <v>0</v>
      </c>
      <c r="Y163" s="8">
        <v>0</v>
      </c>
      <c r="Z163" s="8">
        <f t="shared" ref="Z163:Z172" si="482">X163-Y163</f>
        <v>0</v>
      </c>
      <c r="AA163" s="80" t="str">
        <f t="shared" ref="AA163:AA172" si="483">IFERROR(Y163/X163,"")</f>
        <v/>
      </c>
      <c r="AB163" s="8"/>
      <c r="AC163" s="24"/>
      <c r="AD163" s="81" t="str">
        <f>Kategorie!B163</f>
        <v>wynagrodzenie własne</v>
      </c>
      <c r="AE163" s="82">
        <v>0</v>
      </c>
      <c r="AF163" s="8">
        <v>0</v>
      </c>
      <c r="AG163" s="8">
        <f t="shared" ref="AG163:AG172" si="484">AE163-AF163</f>
        <v>0</v>
      </c>
      <c r="AH163" s="80" t="str">
        <f t="shared" ref="AH163:AH172" si="485">IFERROR(AF163/AE163,"")</f>
        <v/>
      </c>
      <c r="AI163" s="8"/>
      <c r="AK163" s="81" t="str">
        <f>Kategorie!B163</f>
        <v>wynagrodzenie własne</v>
      </c>
      <c r="AL163" s="82">
        <v>0</v>
      </c>
      <c r="AM163" s="8">
        <v>0</v>
      </c>
      <c r="AN163" s="8">
        <f t="shared" ref="AN163:AN172" si="486">AL163-AM163</f>
        <v>0</v>
      </c>
      <c r="AO163" s="80" t="str">
        <f t="shared" ref="AO163:AO172" si="487">IFERROR(AM163/AL163,"")</f>
        <v/>
      </c>
      <c r="AP163" s="8"/>
      <c r="AQ163" s="24"/>
      <c r="AR163" s="7" t="str">
        <f>Kategorie!B163</f>
        <v>wynagrodzenie własne</v>
      </c>
      <c r="AS163" s="82">
        <v>0</v>
      </c>
      <c r="AT163" s="8">
        <v>0</v>
      </c>
      <c r="AU163" s="8">
        <f t="shared" ref="AU163:AU172" si="488">AS163-AT163</f>
        <v>0</v>
      </c>
      <c r="AV163" s="80" t="str">
        <f t="shared" ref="AV163:AV172" si="489">IFERROR(AT163/AS163,"")</f>
        <v/>
      </c>
      <c r="AW163" s="8"/>
      <c r="AY163" s="81" t="str">
        <f>Kategorie!B163</f>
        <v>wynagrodzenie własne</v>
      </c>
      <c r="AZ163" s="82">
        <v>0</v>
      </c>
      <c r="BA163" s="8">
        <v>0</v>
      </c>
      <c r="BB163" s="8">
        <f t="shared" ref="BB163:BB172" si="490">AZ163-BA163</f>
        <v>0</v>
      </c>
      <c r="BC163" s="80" t="str">
        <f t="shared" ref="BC163:BC172" si="491">IFERROR(BA163/AZ163,"")</f>
        <v/>
      </c>
      <c r="BD163" s="8"/>
      <c r="BF163" s="81" t="str">
        <f>Kategorie!B163</f>
        <v>wynagrodzenie własne</v>
      </c>
      <c r="BG163" s="82">
        <v>0</v>
      </c>
      <c r="BH163" s="8">
        <v>0</v>
      </c>
      <c r="BI163" s="8">
        <f t="shared" ref="BI163:BI172" si="492">BG163-BH163</f>
        <v>0</v>
      </c>
      <c r="BJ163" s="80" t="str">
        <f t="shared" ref="BJ163:BJ172" si="493">IFERROR(BH163/BG163,"")</f>
        <v/>
      </c>
      <c r="BK163" s="8"/>
      <c r="BL163" s="24"/>
      <c r="BM163" s="7" t="str">
        <f>Kategorie!B163</f>
        <v>wynagrodzenie własne</v>
      </c>
      <c r="BN163" s="82">
        <v>0</v>
      </c>
      <c r="BO163" s="8">
        <v>0</v>
      </c>
      <c r="BP163" s="8">
        <f t="shared" ref="BP163:BP172" si="494">BN163-BO163</f>
        <v>0</v>
      </c>
      <c r="BQ163" s="80" t="str">
        <f t="shared" ref="BQ163:BQ172" si="495">IFERROR(BO163/BN163,"")</f>
        <v/>
      </c>
      <c r="BR163" s="8"/>
      <c r="BT163" s="81" t="str">
        <f>Kategorie!B163</f>
        <v>wynagrodzenie własne</v>
      </c>
      <c r="BU163" s="82">
        <v>0</v>
      </c>
      <c r="BV163" s="8">
        <v>0</v>
      </c>
      <c r="BW163" s="8">
        <f t="shared" ref="BW163:BW172" si="496">BU163-BV163</f>
        <v>0</v>
      </c>
      <c r="BX163" s="80" t="str">
        <f t="shared" ref="BX163:BX172" si="497">IFERROR(BV163/BU163,"")</f>
        <v/>
      </c>
      <c r="BY163" s="8"/>
      <c r="BZ163" s="24"/>
      <c r="CA163" s="7" t="str">
        <f>Kategorie!B163</f>
        <v>wynagrodzenie własne</v>
      </c>
      <c r="CB163" s="82">
        <v>0</v>
      </c>
      <c r="CC163" s="8">
        <v>0</v>
      </c>
      <c r="CD163" s="8">
        <f t="shared" ref="CD163:CD172" si="498">CB163-CC163</f>
        <v>0</v>
      </c>
      <c r="CE163" s="80" t="str">
        <f t="shared" ref="CE163:CE172" si="499">IFERROR(CC163/CB163,"")</f>
        <v/>
      </c>
      <c r="CF163" s="8"/>
    </row>
    <row r="164" spans="2:84" s="71" customFormat="1" outlineLevel="1">
      <c r="B164" s="7" t="str">
        <f>Kategorie!B164</f>
        <v xml:space="preserve">stałe wynagrodzenia pracowników </v>
      </c>
      <c r="C164" s="79">
        <v>0</v>
      </c>
      <c r="D164" s="8">
        <v>0</v>
      </c>
      <c r="E164" s="8">
        <f t="shared" si="476"/>
        <v>0</v>
      </c>
      <c r="F164" s="80" t="str">
        <f t="shared" si="477"/>
        <v/>
      </c>
      <c r="G164" s="8"/>
      <c r="I164" s="122" t="str">
        <f>Kategorie!B164</f>
        <v xml:space="preserve">stałe wynagrodzenia pracowników </v>
      </c>
      <c r="J164" s="79">
        <v>0</v>
      </c>
      <c r="K164" s="8">
        <v>0</v>
      </c>
      <c r="L164" s="8">
        <f t="shared" si="478"/>
        <v>0</v>
      </c>
      <c r="M164" s="80" t="str">
        <f t="shared" si="479"/>
        <v/>
      </c>
      <c r="N164" s="8"/>
      <c r="P164" s="81" t="str">
        <f>Kategorie!B164</f>
        <v xml:space="preserve">stałe wynagrodzenia pracowników </v>
      </c>
      <c r="Q164" s="79">
        <v>0</v>
      </c>
      <c r="R164" s="8">
        <v>0</v>
      </c>
      <c r="S164" s="8">
        <f t="shared" si="480"/>
        <v>0</v>
      </c>
      <c r="T164" s="80" t="str">
        <f t="shared" si="481"/>
        <v/>
      </c>
      <c r="U164" s="8"/>
      <c r="V164" s="24"/>
      <c r="W164" s="7" t="str">
        <f>Kategorie!B164</f>
        <v xml:space="preserve">stałe wynagrodzenia pracowników </v>
      </c>
      <c r="X164" s="79">
        <v>0</v>
      </c>
      <c r="Y164" s="8">
        <v>0</v>
      </c>
      <c r="Z164" s="8">
        <f t="shared" si="482"/>
        <v>0</v>
      </c>
      <c r="AA164" s="80" t="str">
        <f t="shared" si="483"/>
        <v/>
      </c>
      <c r="AB164" s="8"/>
      <c r="AC164" s="24"/>
      <c r="AD164" s="81" t="str">
        <f>Kategorie!B164</f>
        <v xml:space="preserve">stałe wynagrodzenia pracowników </v>
      </c>
      <c r="AE164" s="82">
        <v>0</v>
      </c>
      <c r="AF164" s="8">
        <v>0</v>
      </c>
      <c r="AG164" s="8">
        <f t="shared" si="484"/>
        <v>0</v>
      </c>
      <c r="AH164" s="80" t="str">
        <f t="shared" si="485"/>
        <v/>
      </c>
      <c r="AI164" s="8"/>
      <c r="AK164" s="81" t="str">
        <f>Kategorie!B164</f>
        <v xml:space="preserve">stałe wynagrodzenia pracowników </v>
      </c>
      <c r="AL164" s="82">
        <v>0</v>
      </c>
      <c r="AM164" s="8">
        <v>0</v>
      </c>
      <c r="AN164" s="8">
        <f t="shared" si="486"/>
        <v>0</v>
      </c>
      <c r="AO164" s="80" t="str">
        <f t="shared" si="487"/>
        <v/>
      </c>
      <c r="AP164" s="8"/>
      <c r="AQ164" s="24"/>
      <c r="AR164" s="7" t="str">
        <f>Kategorie!B164</f>
        <v xml:space="preserve">stałe wynagrodzenia pracowników </v>
      </c>
      <c r="AS164" s="82">
        <v>0</v>
      </c>
      <c r="AT164" s="8">
        <v>0</v>
      </c>
      <c r="AU164" s="8">
        <f t="shared" si="488"/>
        <v>0</v>
      </c>
      <c r="AV164" s="80" t="str">
        <f t="shared" si="489"/>
        <v/>
      </c>
      <c r="AW164" s="8"/>
      <c r="AY164" s="81" t="str">
        <f>Kategorie!B164</f>
        <v xml:space="preserve">stałe wynagrodzenia pracowników </v>
      </c>
      <c r="AZ164" s="82">
        <v>0</v>
      </c>
      <c r="BA164" s="8">
        <v>0</v>
      </c>
      <c r="BB164" s="8">
        <f t="shared" si="490"/>
        <v>0</v>
      </c>
      <c r="BC164" s="80" t="str">
        <f t="shared" si="491"/>
        <v/>
      </c>
      <c r="BD164" s="8"/>
      <c r="BF164" s="81" t="str">
        <f>Kategorie!B164</f>
        <v xml:space="preserve">stałe wynagrodzenia pracowników </v>
      </c>
      <c r="BG164" s="82">
        <v>0</v>
      </c>
      <c r="BH164" s="8">
        <v>0</v>
      </c>
      <c r="BI164" s="8">
        <f t="shared" si="492"/>
        <v>0</v>
      </c>
      <c r="BJ164" s="80" t="str">
        <f t="shared" si="493"/>
        <v/>
      </c>
      <c r="BK164" s="8"/>
      <c r="BL164" s="24"/>
      <c r="BM164" s="7" t="str">
        <f>Kategorie!B164</f>
        <v xml:space="preserve">stałe wynagrodzenia pracowników </v>
      </c>
      <c r="BN164" s="82">
        <v>0</v>
      </c>
      <c r="BO164" s="8">
        <v>0</v>
      </c>
      <c r="BP164" s="8">
        <f t="shared" si="494"/>
        <v>0</v>
      </c>
      <c r="BQ164" s="80" t="str">
        <f t="shared" si="495"/>
        <v/>
      </c>
      <c r="BR164" s="8"/>
      <c r="BT164" s="81" t="str">
        <f>Kategorie!B164</f>
        <v xml:space="preserve">stałe wynagrodzenia pracowników </v>
      </c>
      <c r="BU164" s="82">
        <v>0</v>
      </c>
      <c r="BV164" s="8">
        <v>0</v>
      </c>
      <c r="BW164" s="8">
        <f t="shared" si="496"/>
        <v>0</v>
      </c>
      <c r="BX164" s="80" t="str">
        <f t="shared" si="497"/>
        <v/>
      </c>
      <c r="BY164" s="8"/>
      <c r="BZ164" s="24"/>
      <c r="CA164" s="7" t="str">
        <f>Kategorie!B164</f>
        <v xml:space="preserve">stałe wynagrodzenia pracowników </v>
      </c>
      <c r="CB164" s="82">
        <v>0</v>
      </c>
      <c r="CC164" s="8">
        <v>0</v>
      </c>
      <c r="CD164" s="8">
        <f t="shared" si="498"/>
        <v>0</v>
      </c>
      <c r="CE164" s="80" t="str">
        <f t="shared" si="499"/>
        <v/>
      </c>
      <c r="CF164" s="8"/>
    </row>
    <row r="165" spans="2:84" s="71" customFormat="1" outlineLevel="1">
      <c r="B165" s="7" t="str">
        <f>Kategorie!B165</f>
        <v>prowizje i premie pracowników</v>
      </c>
      <c r="C165" s="79">
        <v>0</v>
      </c>
      <c r="D165" s="8">
        <v>0</v>
      </c>
      <c r="E165" s="8">
        <f t="shared" si="476"/>
        <v>0</v>
      </c>
      <c r="F165" s="80" t="str">
        <f t="shared" si="477"/>
        <v/>
      </c>
      <c r="G165" s="8"/>
      <c r="I165" s="122" t="str">
        <f>Kategorie!B165</f>
        <v>prowizje i premie pracowników</v>
      </c>
      <c r="J165" s="79">
        <v>0</v>
      </c>
      <c r="K165" s="8">
        <v>0</v>
      </c>
      <c r="L165" s="8">
        <f t="shared" si="478"/>
        <v>0</v>
      </c>
      <c r="M165" s="80" t="str">
        <f t="shared" si="479"/>
        <v/>
      </c>
      <c r="N165" s="8"/>
      <c r="P165" s="81" t="str">
        <f>Kategorie!B165</f>
        <v>prowizje i premie pracowników</v>
      </c>
      <c r="Q165" s="79">
        <v>0</v>
      </c>
      <c r="R165" s="8">
        <v>0</v>
      </c>
      <c r="S165" s="8">
        <f t="shared" si="480"/>
        <v>0</v>
      </c>
      <c r="T165" s="80" t="str">
        <f t="shared" si="481"/>
        <v/>
      </c>
      <c r="U165" s="8"/>
      <c r="V165" s="24"/>
      <c r="W165" s="7" t="str">
        <f>Kategorie!B165</f>
        <v>prowizje i premie pracowników</v>
      </c>
      <c r="X165" s="79">
        <v>0</v>
      </c>
      <c r="Y165" s="8">
        <v>0</v>
      </c>
      <c r="Z165" s="8">
        <f t="shared" si="482"/>
        <v>0</v>
      </c>
      <c r="AA165" s="80" t="str">
        <f t="shared" si="483"/>
        <v/>
      </c>
      <c r="AB165" s="8"/>
      <c r="AC165" s="24"/>
      <c r="AD165" s="81" t="str">
        <f>Kategorie!B165</f>
        <v>prowizje i premie pracowników</v>
      </c>
      <c r="AE165" s="82">
        <v>0</v>
      </c>
      <c r="AF165" s="8">
        <v>0</v>
      </c>
      <c r="AG165" s="8">
        <f t="shared" si="484"/>
        <v>0</v>
      </c>
      <c r="AH165" s="80" t="str">
        <f t="shared" si="485"/>
        <v/>
      </c>
      <c r="AI165" s="8"/>
      <c r="AK165" s="81" t="str">
        <f>Kategorie!B165</f>
        <v>prowizje i premie pracowników</v>
      </c>
      <c r="AL165" s="82">
        <v>0</v>
      </c>
      <c r="AM165" s="8">
        <v>0</v>
      </c>
      <c r="AN165" s="8">
        <f t="shared" si="486"/>
        <v>0</v>
      </c>
      <c r="AO165" s="80" t="str">
        <f t="shared" si="487"/>
        <v/>
      </c>
      <c r="AP165" s="8"/>
      <c r="AQ165" s="24"/>
      <c r="AR165" s="7" t="str">
        <f>Kategorie!B165</f>
        <v>prowizje i premie pracowników</v>
      </c>
      <c r="AS165" s="82">
        <v>0</v>
      </c>
      <c r="AT165" s="8">
        <v>0</v>
      </c>
      <c r="AU165" s="8">
        <f t="shared" si="488"/>
        <v>0</v>
      </c>
      <c r="AV165" s="80" t="str">
        <f t="shared" si="489"/>
        <v/>
      </c>
      <c r="AW165" s="8"/>
      <c r="AY165" s="81" t="str">
        <f>Kategorie!B165</f>
        <v>prowizje i premie pracowników</v>
      </c>
      <c r="AZ165" s="82">
        <v>0</v>
      </c>
      <c r="BA165" s="8">
        <v>0</v>
      </c>
      <c r="BB165" s="8">
        <f t="shared" si="490"/>
        <v>0</v>
      </c>
      <c r="BC165" s="80" t="str">
        <f t="shared" si="491"/>
        <v/>
      </c>
      <c r="BD165" s="8"/>
      <c r="BF165" s="81" t="str">
        <f>Kategorie!B165</f>
        <v>prowizje i premie pracowników</v>
      </c>
      <c r="BG165" s="82">
        <v>0</v>
      </c>
      <c r="BH165" s="8">
        <v>0</v>
      </c>
      <c r="BI165" s="8">
        <f t="shared" si="492"/>
        <v>0</v>
      </c>
      <c r="BJ165" s="80" t="str">
        <f t="shared" si="493"/>
        <v/>
      </c>
      <c r="BK165" s="8"/>
      <c r="BL165" s="24"/>
      <c r="BM165" s="7" t="str">
        <f>Kategorie!B165</f>
        <v>prowizje i premie pracowników</v>
      </c>
      <c r="BN165" s="82">
        <v>0</v>
      </c>
      <c r="BO165" s="8">
        <v>0</v>
      </c>
      <c r="BP165" s="8">
        <f t="shared" si="494"/>
        <v>0</v>
      </c>
      <c r="BQ165" s="80" t="str">
        <f t="shared" si="495"/>
        <v/>
      </c>
      <c r="BR165" s="8"/>
      <c r="BT165" s="81" t="str">
        <f>Kategorie!B165</f>
        <v>prowizje i premie pracowników</v>
      </c>
      <c r="BU165" s="82">
        <v>0</v>
      </c>
      <c r="BV165" s="8">
        <v>0</v>
      </c>
      <c r="BW165" s="8">
        <f t="shared" si="496"/>
        <v>0</v>
      </c>
      <c r="BX165" s="80" t="str">
        <f t="shared" si="497"/>
        <v/>
      </c>
      <c r="BY165" s="8"/>
      <c r="BZ165" s="24"/>
      <c r="CA165" s="7" t="str">
        <f>Kategorie!B165</f>
        <v>prowizje i premie pracowników</v>
      </c>
      <c r="CB165" s="82">
        <v>0</v>
      </c>
      <c r="CC165" s="8">
        <v>0</v>
      </c>
      <c r="CD165" s="8">
        <f t="shared" si="498"/>
        <v>0</v>
      </c>
      <c r="CE165" s="80" t="str">
        <f t="shared" si="499"/>
        <v/>
      </c>
      <c r="CF165" s="8"/>
    </row>
    <row r="166" spans="2:84" s="71" customFormat="1" outlineLevel="1">
      <c r="B166" s="7" t="str">
        <f>Kategorie!B166</f>
        <v xml:space="preserve">fundusz inwestycyjny, poduszka bezpieczeństwa </v>
      </c>
      <c r="C166" s="79">
        <v>0</v>
      </c>
      <c r="D166" s="8">
        <v>0</v>
      </c>
      <c r="E166" s="8">
        <f t="shared" si="476"/>
        <v>0</v>
      </c>
      <c r="F166" s="80" t="str">
        <f t="shared" si="477"/>
        <v/>
      </c>
      <c r="G166" s="8"/>
      <c r="I166" s="122" t="str">
        <f>Kategorie!B166</f>
        <v xml:space="preserve">fundusz inwestycyjny, poduszka bezpieczeństwa </v>
      </c>
      <c r="J166" s="79">
        <v>0</v>
      </c>
      <c r="K166" s="8">
        <v>0</v>
      </c>
      <c r="L166" s="8">
        <f t="shared" si="478"/>
        <v>0</v>
      </c>
      <c r="M166" s="80" t="str">
        <f t="shared" si="479"/>
        <v/>
      </c>
      <c r="N166" s="8"/>
      <c r="P166" s="81" t="str">
        <f>Kategorie!B166</f>
        <v xml:space="preserve">fundusz inwestycyjny, poduszka bezpieczeństwa </v>
      </c>
      <c r="Q166" s="79">
        <v>0</v>
      </c>
      <c r="R166" s="8">
        <v>0</v>
      </c>
      <c r="S166" s="8">
        <f t="shared" si="480"/>
        <v>0</v>
      </c>
      <c r="T166" s="80" t="str">
        <f t="shared" si="481"/>
        <v/>
      </c>
      <c r="U166" s="8"/>
      <c r="V166" s="24"/>
      <c r="W166" s="7" t="str">
        <f>Kategorie!B166</f>
        <v xml:space="preserve">fundusz inwestycyjny, poduszka bezpieczeństwa </v>
      </c>
      <c r="X166" s="79">
        <v>0</v>
      </c>
      <c r="Y166" s="8">
        <v>0</v>
      </c>
      <c r="Z166" s="8">
        <f t="shared" si="482"/>
        <v>0</v>
      </c>
      <c r="AA166" s="80" t="str">
        <f t="shared" si="483"/>
        <v/>
      </c>
      <c r="AB166" s="8"/>
      <c r="AC166" s="24"/>
      <c r="AD166" s="81" t="str">
        <f>Kategorie!B166</f>
        <v xml:space="preserve">fundusz inwestycyjny, poduszka bezpieczeństwa </v>
      </c>
      <c r="AE166" s="82">
        <v>0</v>
      </c>
      <c r="AF166" s="8">
        <v>0</v>
      </c>
      <c r="AG166" s="8">
        <f t="shared" si="484"/>
        <v>0</v>
      </c>
      <c r="AH166" s="80" t="str">
        <f t="shared" si="485"/>
        <v/>
      </c>
      <c r="AI166" s="8"/>
      <c r="AK166" s="81" t="str">
        <f>Kategorie!B166</f>
        <v xml:space="preserve">fundusz inwestycyjny, poduszka bezpieczeństwa </v>
      </c>
      <c r="AL166" s="82">
        <v>0</v>
      </c>
      <c r="AM166" s="8">
        <v>0</v>
      </c>
      <c r="AN166" s="8">
        <f t="shared" si="486"/>
        <v>0</v>
      </c>
      <c r="AO166" s="80" t="str">
        <f t="shared" si="487"/>
        <v/>
      </c>
      <c r="AP166" s="8"/>
      <c r="AQ166" s="24"/>
      <c r="AR166" s="7" t="str">
        <f>Kategorie!B166</f>
        <v xml:space="preserve">fundusz inwestycyjny, poduszka bezpieczeństwa </v>
      </c>
      <c r="AS166" s="82">
        <v>0</v>
      </c>
      <c r="AT166" s="8">
        <v>0</v>
      </c>
      <c r="AU166" s="8">
        <f t="shared" si="488"/>
        <v>0</v>
      </c>
      <c r="AV166" s="80" t="str">
        <f t="shared" si="489"/>
        <v/>
      </c>
      <c r="AW166" s="8"/>
      <c r="AY166" s="81" t="str">
        <f>Kategorie!B166</f>
        <v xml:space="preserve">fundusz inwestycyjny, poduszka bezpieczeństwa </v>
      </c>
      <c r="AZ166" s="82">
        <v>0</v>
      </c>
      <c r="BA166" s="8">
        <v>0</v>
      </c>
      <c r="BB166" s="8">
        <f t="shared" si="490"/>
        <v>0</v>
      </c>
      <c r="BC166" s="80" t="str">
        <f t="shared" si="491"/>
        <v/>
      </c>
      <c r="BD166" s="8"/>
      <c r="BF166" s="81" t="str">
        <f>Kategorie!B166</f>
        <v xml:space="preserve">fundusz inwestycyjny, poduszka bezpieczeństwa </v>
      </c>
      <c r="BG166" s="82">
        <v>0</v>
      </c>
      <c r="BH166" s="8">
        <v>0</v>
      </c>
      <c r="BI166" s="8">
        <f t="shared" si="492"/>
        <v>0</v>
      </c>
      <c r="BJ166" s="80" t="str">
        <f t="shared" si="493"/>
        <v/>
      </c>
      <c r="BK166" s="8"/>
      <c r="BL166" s="24"/>
      <c r="BM166" s="7" t="str">
        <f>Kategorie!B166</f>
        <v xml:space="preserve">fundusz inwestycyjny, poduszka bezpieczeństwa </v>
      </c>
      <c r="BN166" s="82">
        <v>0</v>
      </c>
      <c r="BO166" s="8">
        <v>0</v>
      </c>
      <c r="BP166" s="8">
        <f t="shared" si="494"/>
        <v>0</v>
      </c>
      <c r="BQ166" s="80" t="str">
        <f t="shared" si="495"/>
        <v/>
      </c>
      <c r="BR166" s="8"/>
      <c r="BT166" s="81" t="str">
        <f>Kategorie!B166</f>
        <v xml:space="preserve">fundusz inwestycyjny, poduszka bezpieczeństwa </v>
      </c>
      <c r="BU166" s="82">
        <v>0</v>
      </c>
      <c r="BV166" s="8">
        <v>0</v>
      </c>
      <c r="BW166" s="8">
        <f t="shared" si="496"/>
        <v>0</v>
      </c>
      <c r="BX166" s="80" t="str">
        <f t="shared" si="497"/>
        <v/>
      </c>
      <c r="BY166" s="8"/>
      <c r="BZ166" s="24"/>
      <c r="CA166" s="7" t="str">
        <f>Kategorie!B166</f>
        <v xml:space="preserve">fundusz inwestycyjny, poduszka bezpieczeństwa </v>
      </c>
      <c r="CB166" s="82">
        <v>0</v>
      </c>
      <c r="CC166" s="8">
        <v>0</v>
      </c>
      <c r="CD166" s="8">
        <f t="shared" si="498"/>
        <v>0</v>
      </c>
      <c r="CE166" s="80" t="str">
        <f t="shared" si="499"/>
        <v/>
      </c>
      <c r="CF166" s="8"/>
    </row>
    <row r="167" spans="2:84" s="71" customFormat="1" outlineLevel="1">
      <c r="B167" s="7" t="str">
        <f>Kategorie!B167</f>
        <v>inne</v>
      </c>
      <c r="C167" s="79">
        <v>0</v>
      </c>
      <c r="D167" s="8">
        <v>0</v>
      </c>
      <c r="E167" s="8">
        <f t="shared" si="476"/>
        <v>0</v>
      </c>
      <c r="F167" s="80" t="str">
        <f t="shared" si="477"/>
        <v/>
      </c>
      <c r="G167" s="8"/>
      <c r="I167" s="122" t="str">
        <f>Kategorie!B167</f>
        <v>inne</v>
      </c>
      <c r="J167" s="79">
        <v>0</v>
      </c>
      <c r="K167" s="8">
        <v>0</v>
      </c>
      <c r="L167" s="8">
        <f t="shared" si="478"/>
        <v>0</v>
      </c>
      <c r="M167" s="80" t="str">
        <f t="shared" si="479"/>
        <v/>
      </c>
      <c r="N167" s="8"/>
      <c r="P167" s="81" t="str">
        <f>Kategorie!B167</f>
        <v>inne</v>
      </c>
      <c r="Q167" s="79">
        <v>0</v>
      </c>
      <c r="R167" s="8">
        <v>0</v>
      </c>
      <c r="S167" s="8">
        <f t="shared" si="480"/>
        <v>0</v>
      </c>
      <c r="T167" s="80" t="str">
        <f t="shared" si="481"/>
        <v/>
      </c>
      <c r="U167" s="8"/>
      <c r="V167" s="24"/>
      <c r="W167" s="7" t="str">
        <f>Kategorie!B167</f>
        <v>inne</v>
      </c>
      <c r="X167" s="79">
        <v>0</v>
      </c>
      <c r="Y167" s="8">
        <v>0</v>
      </c>
      <c r="Z167" s="8">
        <f t="shared" si="482"/>
        <v>0</v>
      </c>
      <c r="AA167" s="80" t="str">
        <f t="shared" si="483"/>
        <v/>
      </c>
      <c r="AB167" s="8"/>
      <c r="AC167" s="24"/>
      <c r="AD167" s="81" t="str">
        <f>Kategorie!B167</f>
        <v>inne</v>
      </c>
      <c r="AE167" s="82">
        <v>0</v>
      </c>
      <c r="AF167" s="8">
        <v>0</v>
      </c>
      <c r="AG167" s="8">
        <f t="shared" si="484"/>
        <v>0</v>
      </c>
      <c r="AH167" s="80" t="str">
        <f t="shared" si="485"/>
        <v/>
      </c>
      <c r="AI167" s="8"/>
      <c r="AK167" s="81" t="str">
        <f>Kategorie!B167</f>
        <v>inne</v>
      </c>
      <c r="AL167" s="82">
        <v>0</v>
      </c>
      <c r="AM167" s="8">
        <v>0</v>
      </c>
      <c r="AN167" s="8">
        <f t="shared" si="486"/>
        <v>0</v>
      </c>
      <c r="AO167" s="80" t="str">
        <f t="shared" si="487"/>
        <v/>
      </c>
      <c r="AP167" s="8"/>
      <c r="AQ167" s="24"/>
      <c r="AR167" s="7" t="str">
        <f>Kategorie!B167</f>
        <v>inne</v>
      </c>
      <c r="AS167" s="82">
        <v>0</v>
      </c>
      <c r="AT167" s="8">
        <v>0</v>
      </c>
      <c r="AU167" s="8">
        <f t="shared" si="488"/>
        <v>0</v>
      </c>
      <c r="AV167" s="80" t="str">
        <f t="shared" si="489"/>
        <v/>
      </c>
      <c r="AW167" s="8"/>
      <c r="AY167" s="81" t="str">
        <f>Kategorie!B167</f>
        <v>inne</v>
      </c>
      <c r="AZ167" s="82">
        <v>0</v>
      </c>
      <c r="BA167" s="8">
        <v>0</v>
      </c>
      <c r="BB167" s="8">
        <f t="shared" si="490"/>
        <v>0</v>
      </c>
      <c r="BC167" s="80" t="str">
        <f t="shared" si="491"/>
        <v/>
      </c>
      <c r="BD167" s="8"/>
      <c r="BF167" s="81" t="str">
        <f>Kategorie!B167</f>
        <v>inne</v>
      </c>
      <c r="BG167" s="82">
        <v>0</v>
      </c>
      <c r="BH167" s="8">
        <v>0</v>
      </c>
      <c r="BI167" s="8">
        <f t="shared" si="492"/>
        <v>0</v>
      </c>
      <c r="BJ167" s="80" t="str">
        <f t="shared" si="493"/>
        <v/>
      </c>
      <c r="BK167" s="8"/>
      <c r="BL167" s="24"/>
      <c r="BM167" s="7" t="str">
        <f>Kategorie!B167</f>
        <v>inne</v>
      </c>
      <c r="BN167" s="82">
        <v>0</v>
      </c>
      <c r="BO167" s="8">
        <v>0</v>
      </c>
      <c r="BP167" s="8">
        <f t="shared" si="494"/>
        <v>0</v>
      </c>
      <c r="BQ167" s="80" t="str">
        <f t="shared" si="495"/>
        <v/>
      </c>
      <c r="BR167" s="8"/>
      <c r="BT167" s="81" t="str">
        <f>Kategorie!B167</f>
        <v>inne</v>
      </c>
      <c r="BU167" s="82">
        <v>0</v>
      </c>
      <c r="BV167" s="8">
        <v>0</v>
      </c>
      <c r="BW167" s="8">
        <f t="shared" si="496"/>
        <v>0</v>
      </c>
      <c r="BX167" s="80" t="str">
        <f t="shared" si="497"/>
        <v/>
      </c>
      <c r="BY167" s="8"/>
      <c r="BZ167" s="24"/>
      <c r="CA167" s="7" t="str">
        <f>Kategorie!B167</f>
        <v>inne</v>
      </c>
      <c r="CB167" s="82">
        <v>0</v>
      </c>
      <c r="CC167" s="8">
        <v>0</v>
      </c>
      <c r="CD167" s="8">
        <f t="shared" si="498"/>
        <v>0</v>
      </c>
      <c r="CE167" s="80" t="str">
        <f t="shared" si="499"/>
        <v/>
      </c>
      <c r="CF167" s="8"/>
    </row>
    <row r="168" spans="2:84" s="71" customFormat="1" outlineLevel="1">
      <c r="B168" s="7" t="str">
        <f>Kategorie!B168</f>
        <v>.</v>
      </c>
      <c r="C168" s="79">
        <v>0</v>
      </c>
      <c r="D168" s="8">
        <v>0</v>
      </c>
      <c r="E168" s="8">
        <f t="shared" si="476"/>
        <v>0</v>
      </c>
      <c r="F168" s="80" t="str">
        <f t="shared" si="477"/>
        <v/>
      </c>
      <c r="G168" s="8"/>
      <c r="I168" s="122" t="str">
        <f>Kategorie!B168</f>
        <v>.</v>
      </c>
      <c r="J168" s="79">
        <v>0</v>
      </c>
      <c r="K168" s="8">
        <v>0</v>
      </c>
      <c r="L168" s="8">
        <f t="shared" si="478"/>
        <v>0</v>
      </c>
      <c r="M168" s="80" t="str">
        <f t="shared" si="479"/>
        <v/>
      </c>
      <c r="N168" s="8"/>
      <c r="P168" s="81" t="str">
        <f>Kategorie!B168</f>
        <v>.</v>
      </c>
      <c r="Q168" s="79">
        <v>0</v>
      </c>
      <c r="R168" s="8">
        <v>0</v>
      </c>
      <c r="S168" s="8">
        <f t="shared" si="480"/>
        <v>0</v>
      </c>
      <c r="T168" s="80" t="str">
        <f t="shared" si="481"/>
        <v/>
      </c>
      <c r="U168" s="8"/>
      <c r="V168" s="24"/>
      <c r="W168" s="7" t="str">
        <f>Kategorie!B168</f>
        <v>.</v>
      </c>
      <c r="X168" s="79">
        <v>0</v>
      </c>
      <c r="Y168" s="8">
        <v>0</v>
      </c>
      <c r="Z168" s="8">
        <f t="shared" si="482"/>
        <v>0</v>
      </c>
      <c r="AA168" s="80" t="str">
        <f t="shared" si="483"/>
        <v/>
      </c>
      <c r="AB168" s="8"/>
      <c r="AC168" s="24"/>
      <c r="AD168" s="81" t="str">
        <f>Kategorie!B168</f>
        <v>.</v>
      </c>
      <c r="AE168" s="82">
        <v>0</v>
      </c>
      <c r="AF168" s="8">
        <v>0</v>
      </c>
      <c r="AG168" s="8">
        <f t="shared" si="484"/>
        <v>0</v>
      </c>
      <c r="AH168" s="80" t="str">
        <f t="shared" si="485"/>
        <v/>
      </c>
      <c r="AI168" s="8"/>
      <c r="AK168" s="81" t="str">
        <f>Kategorie!B168</f>
        <v>.</v>
      </c>
      <c r="AL168" s="82">
        <v>0</v>
      </c>
      <c r="AM168" s="8">
        <v>0</v>
      </c>
      <c r="AN168" s="8">
        <f t="shared" si="486"/>
        <v>0</v>
      </c>
      <c r="AO168" s="80" t="str">
        <f t="shared" si="487"/>
        <v/>
      </c>
      <c r="AP168" s="8"/>
      <c r="AQ168" s="24"/>
      <c r="AR168" s="7" t="str">
        <f>Kategorie!B168</f>
        <v>.</v>
      </c>
      <c r="AS168" s="82">
        <v>0</v>
      </c>
      <c r="AT168" s="8">
        <v>0</v>
      </c>
      <c r="AU168" s="8">
        <f t="shared" si="488"/>
        <v>0</v>
      </c>
      <c r="AV168" s="80" t="str">
        <f t="shared" si="489"/>
        <v/>
      </c>
      <c r="AW168" s="8"/>
      <c r="AY168" s="81" t="str">
        <f>Kategorie!B168</f>
        <v>.</v>
      </c>
      <c r="AZ168" s="82">
        <v>0</v>
      </c>
      <c r="BA168" s="8">
        <v>0</v>
      </c>
      <c r="BB168" s="8">
        <f t="shared" si="490"/>
        <v>0</v>
      </c>
      <c r="BC168" s="80" t="str">
        <f t="shared" si="491"/>
        <v/>
      </c>
      <c r="BD168" s="8"/>
      <c r="BF168" s="81" t="str">
        <f>Kategorie!B168</f>
        <v>.</v>
      </c>
      <c r="BG168" s="82">
        <v>0</v>
      </c>
      <c r="BH168" s="8">
        <v>0</v>
      </c>
      <c r="BI168" s="8">
        <f t="shared" si="492"/>
        <v>0</v>
      </c>
      <c r="BJ168" s="80" t="str">
        <f t="shared" si="493"/>
        <v/>
      </c>
      <c r="BK168" s="8"/>
      <c r="BL168" s="24"/>
      <c r="BM168" s="7" t="str">
        <f>Kategorie!B168</f>
        <v>.</v>
      </c>
      <c r="BN168" s="82">
        <v>0</v>
      </c>
      <c r="BO168" s="8">
        <v>0</v>
      </c>
      <c r="BP168" s="8">
        <f t="shared" si="494"/>
        <v>0</v>
      </c>
      <c r="BQ168" s="80" t="str">
        <f t="shared" si="495"/>
        <v/>
      </c>
      <c r="BR168" s="8"/>
      <c r="BT168" s="81" t="str">
        <f>Kategorie!B168</f>
        <v>.</v>
      </c>
      <c r="BU168" s="82">
        <v>0</v>
      </c>
      <c r="BV168" s="8">
        <v>0</v>
      </c>
      <c r="BW168" s="8">
        <f t="shared" si="496"/>
        <v>0</v>
      </c>
      <c r="BX168" s="80" t="str">
        <f t="shared" si="497"/>
        <v/>
      </c>
      <c r="BY168" s="8"/>
      <c r="BZ168" s="24"/>
      <c r="CA168" s="7" t="str">
        <f>Kategorie!B168</f>
        <v>.</v>
      </c>
      <c r="CB168" s="82">
        <v>0</v>
      </c>
      <c r="CC168" s="8">
        <v>0</v>
      </c>
      <c r="CD168" s="8">
        <f t="shared" si="498"/>
        <v>0</v>
      </c>
      <c r="CE168" s="80" t="str">
        <f t="shared" si="499"/>
        <v/>
      </c>
      <c r="CF168" s="8"/>
    </row>
    <row r="169" spans="2:84" s="71" customFormat="1" outlineLevel="1">
      <c r="B169" s="7" t="str">
        <f>Kategorie!B169</f>
        <v>.</v>
      </c>
      <c r="C169" s="79">
        <v>0</v>
      </c>
      <c r="D169" s="8">
        <v>0</v>
      </c>
      <c r="E169" s="8">
        <f t="shared" si="476"/>
        <v>0</v>
      </c>
      <c r="F169" s="80" t="str">
        <f t="shared" si="477"/>
        <v/>
      </c>
      <c r="G169" s="8"/>
      <c r="I169" s="124" t="str">
        <f>Kategorie!B169</f>
        <v>.</v>
      </c>
      <c r="J169" s="79">
        <v>0</v>
      </c>
      <c r="K169" s="8">
        <v>0</v>
      </c>
      <c r="L169" s="8">
        <f t="shared" si="478"/>
        <v>0</v>
      </c>
      <c r="M169" s="80" t="str">
        <f t="shared" si="479"/>
        <v/>
      </c>
      <c r="N169" s="8"/>
      <c r="P169" s="81" t="str">
        <f>Kategorie!B169</f>
        <v>.</v>
      </c>
      <c r="Q169" s="79">
        <v>0</v>
      </c>
      <c r="R169" s="8">
        <v>0</v>
      </c>
      <c r="S169" s="8">
        <f t="shared" si="480"/>
        <v>0</v>
      </c>
      <c r="T169" s="80" t="str">
        <f t="shared" si="481"/>
        <v/>
      </c>
      <c r="U169" s="8"/>
      <c r="V169" s="24"/>
      <c r="W169" s="7" t="str">
        <f>Kategorie!B169</f>
        <v>.</v>
      </c>
      <c r="X169" s="79">
        <v>0</v>
      </c>
      <c r="Y169" s="8">
        <v>0</v>
      </c>
      <c r="Z169" s="8">
        <f t="shared" si="482"/>
        <v>0</v>
      </c>
      <c r="AA169" s="80" t="str">
        <f t="shared" si="483"/>
        <v/>
      </c>
      <c r="AB169" s="8"/>
      <c r="AC169" s="24"/>
      <c r="AD169" s="81" t="str">
        <f>Kategorie!B169</f>
        <v>.</v>
      </c>
      <c r="AE169" s="82">
        <v>0</v>
      </c>
      <c r="AF169" s="8">
        <v>0</v>
      </c>
      <c r="AG169" s="8">
        <f t="shared" si="484"/>
        <v>0</v>
      </c>
      <c r="AH169" s="80" t="str">
        <f t="shared" si="485"/>
        <v/>
      </c>
      <c r="AI169" s="8"/>
      <c r="AK169" s="81" t="str">
        <f>Kategorie!B169</f>
        <v>.</v>
      </c>
      <c r="AL169" s="82">
        <v>0</v>
      </c>
      <c r="AM169" s="8">
        <v>0</v>
      </c>
      <c r="AN169" s="8">
        <f t="shared" si="486"/>
        <v>0</v>
      </c>
      <c r="AO169" s="80" t="str">
        <f t="shared" si="487"/>
        <v/>
      </c>
      <c r="AP169" s="8"/>
      <c r="AQ169" s="24"/>
      <c r="AR169" s="7" t="str">
        <f>Kategorie!B169</f>
        <v>.</v>
      </c>
      <c r="AS169" s="82">
        <v>0</v>
      </c>
      <c r="AT169" s="8">
        <v>0</v>
      </c>
      <c r="AU169" s="8">
        <f t="shared" si="488"/>
        <v>0</v>
      </c>
      <c r="AV169" s="80" t="str">
        <f t="shared" si="489"/>
        <v/>
      </c>
      <c r="AW169" s="8"/>
      <c r="AY169" s="81" t="str">
        <f>Kategorie!B169</f>
        <v>.</v>
      </c>
      <c r="AZ169" s="82">
        <v>0</v>
      </c>
      <c r="BA169" s="8">
        <v>0</v>
      </c>
      <c r="BB169" s="8">
        <f t="shared" si="490"/>
        <v>0</v>
      </c>
      <c r="BC169" s="80" t="str">
        <f t="shared" si="491"/>
        <v/>
      </c>
      <c r="BD169" s="8"/>
      <c r="BF169" s="81" t="str">
        <f>Kategorie!B169</f>
        <v>.</v>
      </c>
      <c r="BG169" s="82">
        <v>0</v>
      </c>
      <c r="BH169" s="8">
        <v>0</v>
      </c>
      <c r="BI169" s="8">
        <f t="shared" si="492"/>
        <v>0</v>
      </c>
      <c r="BJ169" s="80" t="str">
        <f t="shared" si="493"/>
        <v/>
      </c>
      <c r="BK169" s="8"/>
      <c r="BL169" s="24"/>
      <c r="BM169" s="7" t="str">
        <f>Kategorie!B169</f>
        <v>.</v>
      </c>
      <c r="BN169" s="82">
        <v>0</v>
      </c>
      <c r="BO169" s="8">
        <v>0</v>
      </c>
      <c r="BP169" s="8">
        <f t="shared" si="494"/>
        <v>0</v>
      </c>
      <c r="BQ169" s="80" t="str">
        <f t="shared" si="495"/>
        <v/>
      </c>
      <c r="BR169" s="8"/>
      <c r="BT169" s="81" t="str">
        <f>Kategorie!B169</f>
        <v>.</v>
      </c>
      <c r="BU169" s="82">
        <v>0</v>
      </c>
      <c r="BV169" s="8">
        <v>0</v>
      </c>
      <c r="BW169" s="8">
        <f t="shared" si="496"/>
        <v>0</v>
      </c>
      <c r="BX169" s="80" t="str">
        <f t="shared" si="497"/>
        <v/>
      </c>
      <c r="BY169" s="8"/>
      <c r="BZ169" s="24"/>
      <c r="CA169" s="7" t="str">
        <f>Kategorie!B169</f>
        <v>.</v>
      </c>
      <c r="CB169" s="82">
        <v>0</v>
      </c>
      <c r="CC169" s="8">
        <v>0</v>
      </c>
      <c r="CD169" s="8">
        <f t="shared" si="498"/>
        <v>0</v>
      </c>
      <c r="CE169" s="80" t="str">
        <f t="shared" si="499"/>
        <v/>
      </c>
      <c r="CF169" s="8"/>
    </row>
    <row r="170" spans="2:84" s="71" customFormat="1" outlineLevel="1">
      <c r="B170" s="7" t="str">
        <f>Kategorie!B170</f>
        <v>.</v>
      </c>
      <c r="C170" s="79">
        <v>0</v>
      </c>
      <c r="D170" s="8">
        <v>0</v>
      </c>
      <c r="E170" s="8">
        <f t="shared" si="476"/>
        <v>0</v>
      </c>
      <c r="F170" s="80" t="str">
        <f t="shared" si="477"/>
        <v/>
      </c>
      <c r="G170" s="8"/>
      <c r="I170" s="124" t="str">
        <f>Kategorie!B170</f>
        <v>.</v>
      </c>
      <c r="J170" s="79">
        <v>0</v>
      </c>
      <c r="K170" s="8">
        <v>0</v>
      </c>
      <c r="L170" s="8">
        <f t="shared" si="478"/>
        <v>0</v>
      </c>
      <c r="M170" s="80" t="str">
        <f t="shared" si="479"/>
        <v/>
      </c>
      <c r="N170" s="8"/>
      <c r="P170" s="81" t="str">
        <f>Kategorie!B170</f>
        <v>.</v>
      </c>
      <c r="Q170" s="79">
        <v>0</v>
      </c>
      <c r="R170" s="8">
        <v>0</v>
      </c>
      <c r="S170" s="8">
        <f t="shared" si="480"/>
        <v>0</v>
      </c>
      <c r="T170" s="80" t="str">
        <f t="shared" si="481"/>
        <v/>
      </c>
      <c r="U170" s="8"/>
      <c r="V170" s="24"/>
      <c r="W170" s="7" t="str">
        <f>Kategorie!B170</f>
        <v>.</v>
      </c>
      <c r="X170" s="79">
        <v>0</v>
      </c>
      <c r="Y170" s="8">
        <v>0</v>
      </c>
      <c r="Z170" s="8">
        <f t="shared" si="482"/>
        <v>0</v>
      </c>
      <c r="AA170" s="80" t="str">
        <f t="shared" si="483"/>
        <v/>
      </c>
      <c r="AB170" s="8"/>
      <c r="AC170" s="24"/>
      <c r="AD170" s="81" t="str">
        <f>Kategorie!B170</f>
        <v>.</v>
      </c>
      <c r="AE170" s="82">
        <v>0</v>
      </c>
      <c r="AF170" s="8">
        <v>0</v>
      </c>
      <c r="AG170" s="8">
        <f t="shared" si="484"/>
        <v>0</v>
      </c>
      <c r="AH170" s="80" t="str">
        <f t="shared" si="485"/>
        <v/>
      </c>
      <c r="AI170" s="8"/>
      <c r="AK170" s="81" t="str">
        <f>Kategorie!B170</f>
        <v>.</v>
      </c>
      <c r="AL170" s="82">
        <v>0</v>
      </c>
      <c r="AM170" s="8">
        <v>0</v>
      </c>
      <c r="AN170" s="8">
        <f t="shared" si="486"/>
        <v>0</v>
      </c>
      <c r="AO170" s="80" t="str">
        <f t="shared" si="487"/>
        <v/>
      </c>
      <c r="AP170" s="8"/>
      <c r="AQ170" s="24"/>
      <c r="AR170" s="7" t="str">
        <f>Kategorie!B170</f>
        <v>.</v>
      </c>
      <c r="AS170" s="82">
        <v>0</v>
      </c>
      <c r="AT170" s="8">
        <v>0</v>
      </c>
      <c r="AU170" s="8">
        <f t="shared" si="488"/>
        <v>0</v>
      </c>
      <c r="AV170" s="80" t="str">
        <f t="shared" si="489"/>
        <v/>
      </c>
      <c r="AW170" s="8"/>
      <c r="AY170" s="81" t="str">
        <f>Kategorie!B170</f>
        <v>.</v>
      </c>
      <c r="AZ170" s="82">
        <v>0</v>
      </c>
      <c r="BA170" s="8">
        <v>0</v>
      </c>
      <c r="BB170" s="8">
        <f t="shared" si="490"/>
        <v>0</v>
      </c>
      <c r="BC170" s="80" t="str">
        <f t="shared" si="491"/>
        <v/>
      </c>
      <c r="BD170" s="8"/>
      <c r="BF170" s="81" t="str">
        <f>Kategorie!B170</f>
        <v>.</v>
      </c>
      <c r="BG170" s="82">
        <v>0</v>
      </c>
      <c r="BH170" s="8">
        <v>0</v>
      </c>
      <c r="BI170" s="8">
        <f t="shared" si="492"/>
        <v>0</v>
      </c>
      <c r="BJ170" s="80" t="str">
        <f t="shared" si="493"/>
        <v/>
      </c>
      <c r="BK170" s="8"/>
      <c r="BL170" s="24"/>
      <c r="BM170" s="7" t="str">
        <f>Kategorie!B170</f>
        <v>.</v>
      </c>
      <c r="BN170" s="82">
        <v>0</v>
      </c>
      <c r="BO170" s="8">
        <v>0</v>
      </c>
      <c r="BP170" s="8">
        <f t="shared" si="494"/>
        <v>0</v>
      </c>
      <c r="BQ170" s="80" t="str">
        <f t="shared" si="495"/>
        <v/>
      </c>
      <c r="BR170" s="8"/>
      <c r="BT170" s="81" t="str">
        <f>Kategorie!B170</f>
        <v>.</v>
      </c>
      <c r="BU170" s="82">
        <v>0</v>
      </c>
      <c r="BV170" s="8">
        <v>0</v>
      </c>
      <c r="BW170" s="8">
        <f t="shared" si="496"/>
        <v>0</v>
      </c>
      <c r="BX170" s="80" t="str">
        <f t="shared" si="497"/>
        <v/>
      </c>
      <c r="BY170" s="8"/>
      <c r="BZ170" s="24"/>
      <c r="CA170" s="7" t="str">
        <f>Kategorie!B170</f>
        <v>.</v>
      </c>
      <c r="CB170" s="82">
        <v>0</v>
      </c>
      <c r="CC170" s="8">
        <v>0</v>
      </c>
      <c r="CD170" s="8">
        <f t="shared" si="498"/>
        <v>0</v>
      </c>
      <c r="CE170" s="80" t="str">
        <f t="shared" si="499"/>
        <v/>
      </c>
      <c r="CF170" s="8"/>
    </row>
    <row r="171" spans="2:84" s="71" customFormat="1" outlineLevel="1">
      <c r="B171" s="7" t="str">
        <f>Kategorie!B171</f>
        <v>.</v>
      </c>
      <c r="C171" s="79">
        <v>0</v>
      </c>
      <c r="D171" s="8">
        <v>0</v>
      </c>
      <c r="E171" s="8">
        <f t="shared" si="476"/>
        <v>0</v>
      </c>
      <c r="F171" s="83" t="str">
        <f t="shared" si="477"/>
        <v/>
      </c>
      <c r="G171" s="17"/>
      <c r="I171" s="124" t="str">
        <f>Kategorie!B171</f>
        <v>.</v>
      </c>
      <c r="J171" s="79">
        <v>0</v>
      </c>
      <c r="K171" s="8">
        <v>0</v>
      </c>
      <c r="L171" s="8">
        <f t="shared" si="478"/>
        <v>0</v>
      </c>
      <c r="M171" s="83" t="str">
        <f t="shared" si="479"/>
        <v/>
      </c>
      <c r="N171" s="17"/>
      <c r="P171" s="81" t="str">
        <f>Kategorie!B171</f>
        <v>.</v>
      </c>
      <c r="Q171" s="79">
        <v>0</v>
      </c>
      <c r="R171" s="8">
        <v>0</v>
      </c>
      <c r="S171" s="8">
        <f t="shared" si="480"/>
        <v>0</v>
      </c>
      <c r="T171" s="83" t="str">
        <f t="shared" si="481"/>
        <v/>
      </c>
      <c r="U171" s="17"/>
      <c r="V171" s="25"/>
      <c r="W171" s="7" t="str">
        <f>Kategorie!B171</f>
        <v>.</v>
      </c>
      <c r="X171" s="79">
        <v>0</v>
      </c>
      <c r="Y171" s="8">
        <v>0</v>
      </c>
      <c r="Z171" s="8">
        <f t="shared" si="482"/>
        <v>0</v>
      </c>
      <c r="AA171" s="83" t="str">
        <f t="shared" si="483"/>
        <v/>
      </c>
      <c r="AB171" s="17"/>
      <c r="AC171" s="25"/>
      <c r="AD171" s="81" t="str">
        <f>Kategorie!B171</f>
        <v>.</v>
      </c>
      <c r="AE171" s="82">
        <v>0</v>
      </c>
      <c r="AF171" s="8">
        <v>0</v>
      </c>
      <c r="AG171" s="8">
        <f t="shared" si="484"/>
        <v>0</v>
      </c>
      <c r="AH171" s="83" t="str">
        <f t="shared" si="485"/>
        <v/>
      </c>
      <c r="AI171" s="17"/>
      <c r="AK171" s="81" t="str">
        <f>Kategorie!B171</f>
        <v>.</v>
      </c>
      <c r="AL171" s="82">
        <v>0</v>
      </c>
      <c r="AM171" s="8">
        <v>0</v>
      </c>
      <c r="AN171" s="8">
        <f t="shared" si="486"/>
        <v>0</v>
      </c>
      <c r="AO171" s="83" t="str">
        <f t="shared" si="487"/>
        <v/>
      </c>
      <c r="AP171" s="17"/>
      <c r="AQ171" s="25"/>
      <c r="AR171" s="7" t="str">
        <f>Kategorie!B171</f>
        <v>.</v>
      </c>
      <c r="AS171" s="82">
        <v>0</v>
      </c>
      <c r="AT171" s="8">
        <v>0</v>
      </c>
      <c r="AU171" s="8">
        <f t="shared" si="488"/>
        <v>0</v>
      </c>
      <c r="AV171" s="83" t="str">
        <f t="shared" si="489"/>
        <v/>
      </c>
      <c r="AW171" s="17"/>
      <c r="AY171" s="81" t="str">
        <f>Kategorie!B171</f>
        <v>.</v>
      </c>
      <c r="AZ171" s="82">
        <v>0</v>
      </c>
      <c r="BA171" s="8">
        <v>0</v>
      </c>
      <c r="BB171" s="8">
        <f t="shared" si="490"/>
        <v>0</v>
      </c>
      <c r="BC171" s="83" t="str">
        <f t="shared" si="491"/>
        <v/>
      </c>
      <c r="BD171" s="17"/>
      <c r="BF171" s="81" t="str">
        <f>Kategorie!B171</f>
        <v>.</v>
      </c>
      <c r="BG171" s="82">
        <v>0</v>
      </c>
      <c r="BH171" s="8">
        <v>0</v>
      </c>
      <c r="BI171" s="8">
        <f t="shared" si="492"/>
        <v>0</v>
      </c>
      <c r="BJ171" s="83" t="str">
        <f t="shared" si="493"/>
        <v/>
      </c>
      <c r="BK171" s="17"/>
      <c r="BL171" s="25"/>
      <c r="BM171" s="7" t="str">
        <f>Kategorie!B171</f>
        <v>.</v>
      </c>
      <c r="BN171" s="82">
        <v>0</v>
      </c>
      <c r="BO171" s="8">
        <v>0</v>
      </c>
      <c r="BP171" s="8">
        <f t="shared" si="494"/>
        <v>0</v>
      </c>
      <c r="BQ171" s="83" t="str">
        <f t="shared" si="495"/>
        <v/>
      </c>
      <c r="BR171" s="17"/>
      <c r="BT171" s="81" t="str">
        <f>Kategorie!B171</f>
        <v>.</v>
      </c>
      <c r="BU171" s="82">
        <v>0</v>
      </c>
      <c r="BV171" s="8">
        <v>0</v>
      </c>
      <c r="BW171" s="8">
        <f t="shared" si="496"/>
        <v>0</v>
      </c>
      <c r="BX171" s="83" t="str">
        <f t="shared" si="497"/>
        <v/>
      </c>
      <c r="BY171" s="17"/>
      <c r="BZ171" s="25"/>
      <c r="CA171" s="7" t="str">
        <f>Kategorie!B171</f>
        <v>.</v>
      </c>
      <c r="CB171" s="82">
        <v>0</v>
      </c>
      <c r="CC171" s="8">
        <v>0</v>
      </c>
      <c r="CD171" s="8">
        <f t="shared" si="498"/>
        <v>0</v>
      </c>
      <c r="CE171" s="83" t="str">
        <f t="shared" si="499"/>
        <v/>
      </c>
      <c r="CF171" s="17"/>
    </row>
    <row r="172" spans="2:84" s="71" customFormat="1" outlineLevel="1">
      <c r="B172" s="7" t="str">
        <f>Kategorie!B172</f>
        <v>.</v>
      </c>
      <c r="C172" s="79">
        <v>0</v>
      </c>
      <c r="D172" s="8">
        <v>0</v>
      </c>
      <c r="E172" s="8">
        <f t="shared" si="476"/>
        <v>0</v>
      </c>
      <c r="F172" s="83" t="str">
        <f t="shared" si="477"/>
        <v/>
      </c>
      <c r="G172" s="17"/>
      <c r="I172" s="124" t="str">
        <f>Kategorie!B172</f>
        <v>.</v>
      </c>
      <c r="J172" s="79">
        <v>0</v>
      </c>
      <c r="K172" s="8">
        <v>0</v>
      </c>
      <c r="L172" s="8">
        <f t="shared" si="478"/>
        <v>0</v>
      </c>
      <c r="M172" s="83" t="str">
        <f t="shared" si="479"/>
        <v/>
      </c>
      <c r="N172" s="17"/>
      <c r="P172" s="81" t="str">
        <f>Kategorie!B172</f>
        <v>.</v>
      </c>
      <c r="Q172" s="79">
        <v>0</v>
      </c>
      <c r="R172" s="8">
        <v>0</v>
      </c>
      <c r="S172" s="8">
        <f t="shared" si="480"/>
        <v>0</v>
      </c>
      <c r="T172" s="83" t="str">
        <f t="shared" si="481"/>
        <v/>
      </c>
      <c r="U172" s="17"/>
      <c r="V172" s="25"/>
      <c r="W172" s="7" t="str">
        <f>Kategorie!B172</f>
        <v>.</v>
      </c>
      <c r="X172" s="79">
        <v>0</v>
      </c>
      <c r="Y172" s="8">
        <v>0</v>
      </c>
      <c r="Z172" s="8">
        <f t="shared" si="482"/>
        <v>0</v>
      </c>
      <c r="AA172" s="83" t="str">
        <f t="shared" si="483"/>
        <v/>
      </c>
      <c r="AB172" s="17"/>
      <c r="AC172" s="25"/>
      <c r="AD172" s="81" t="str">
        <f>Kategorie!B172</f>
        <v>.</v>
      </c>
      <c r="AE172" s="82">
        <v>0</v>
      </c>
      <c r="AF172" s="8">
        <v>0</v>
      </c>
      <c r="AG172" s="8">
        <f t="shared" si="484"/>
        <v>0</v>
      </c>
      <c r="AH172" s="83" t="str">
        <f t="shared" si="485"/>
        <v/>
      </c>
      <c r="AI172" s="17"/>
      <c r="AK172" s="81" t="str">
        <f>Kategorie!B172</f>
        <v>.</v>
      </c>
      <c r="AL172" s="82">
        <v>0</v>
      </c>
      <c r="AM172" s="8">
        <v>0</v>
      </c>
      <c r="AN172" s="8">
        <f t="shared" si="486"/>
        <v>0</v>
      </c>
      <c r="AO172" s="83" t="str">
        <f t="shared" si="487"/>
        <v/>
      </c>
      <c r="AP172" s="17"/>
      <c r="AQ172" s="25"/>
      <c r="AR172" s="7" t="str">
        <f>Kategorie!B172</f>
        <v>.</v>
      </c>
      <c r="AS172" s="82">
        <v>0</v>
      </c>
      <c r="AT172" s="8">
        <v>0</v>
      </c>
      <c r="AU172" s="8">
        <f t="shared" si="488"/>
        <v>0</v>
      </c>
      <c r="AV172" s="83" t="str">
        <f t="shared" si="489"/>
        <v/>
      </c>
      <c r="AW172" s="17"/>
      <c r="AY172" s="81" t="str">
        <f>Kategorie!B172</f>
        <v>.</v>
      </c>
      <c r="AZ172" s="82">
        <v>0</v>
      </c>
      <c r="BA172" s="8">
        <v>0</v>
      </c>
      <c r="BB172" s="8">
        <f t="shared" si="490"/>
        <v>0</v>
      </c>
      <c r="BC172" s="83" t="str">
        <f t="shared" si="491"/>
        <v/>
      </c>
      <c r="BD172" s="17"/>
      <c r="BF172" s="81" t="str">
        <f>Kategorie!B172</f>
        <v>.</v>
      </c>
      <c r="BG172" s="82">
        <v>0</v>
      </c>
      <c r="BH172" s="8">
        <v>0</v>
      </c>
      <c r="BI172" s="8">
        <f t="shared" si="492"/>
        <v>0</v>
      </c>
      <c r="BJ172" s="83" t="str">
        <f t="shared" si="493"/>
        <v/>
      </c>
      <c r="BK172" s="17"/>
      <c r="BL172" s="25"/>
      <c r="BM172" s="7" t="str">
        <f>Kategorie!B172</f>
        <v>.</v>
      </c>
      <c r="BN172" s="82">
        <v>0</v>
      </c>
      <c r="BO172" s="8">
        <v>0</v>
      </c>
      <c r="BP172" s="8">
        <f t="shared" si="494"/>
        <v>0</v>
      </c>
      <c r="BQ172" s="83" t="str">
        <f t="shared" si="495"/>
        <v/>
      </c>
      <c r="BR172" s="17"/>
      <c r="BT172" s="81" t="str">
        <f>Kategorie!B172</f>
        <v>.</v>
      </c>
      <c r="BU172" s="82">
        <v>0</v>
      </c>
      <c r="BV172" s="8">
        <v>0</v>
      </c>
      <c r="BW172" s="8">
        <f t="shared" si="496"/>
        <v>0</v>
      </c>
      <c r="BX172" s="83" t="str">
        <f t="shared" si="497"/>
        <v/>
      </c>
      <c r="BY172" s="17"/>
      <c r="BZ172" s="25"/>
      <c r="CA172" s="7" t="str">
        <f>Kategorie!B172</f>
        <v>.</v>
      </c>
      <c r="CB172" s="82">
        <v>0</v>
      </c>
      <c r="CC172" s="8">
        <v>0</v>
      </c>
      <c r="CD172" s="8">
        <f t="shared" si="498"/>
        <v>0</v>
      </c>
      <c r="CE172" s="83" t="str">
        <f t="shared" si="499"/>
        <v/>
      </c>
      <c r="CF172" s="17"/>
    </row>
    <row r="173" spans="2:84" s="71" customFormat="1" outlineLevel="1">
      <c r="B173" s="14"/>
      <c r="C173" s="14"/>
      <c r="D173" s="14"/>
      <c r="E173" s="14"/>
      <c r="F173" s="14"/>
      <c r="G173" s="14"/>
      <c r="I173" s="121" t="s">
        <v>2</v>
      </c>
      <c r="J173" s="14"/>
      <c r="K173" s="14"/>
      <c r="L173" s="14"/>
      <c r="M173" s="14"/>
      <c r="N173" s="14"/>
      <c r="P173" s="14"/>
      <c r="Q173" s="14"/>
      <c r="R173" s="14"/>
      <c r="S173" s="14"/>
      <c r="T173" s="14"/>
      <c r="U173" s="14"/>
      <c r="W173" s="14"/>
      <c r="X173" s="14"/>
      <c r="Y173" s="14"/>
      <c r="Z173" s="14"/>
      <c r="AA173" s="14"/>
      <c r="AB173" s="14"/>
      <c r="AD173" s="14"/>
      <c r="AE173" s="14"/>
      <c r="AF173" s="14"/>
      <c r="AG173" s="14"/>
      <c r="AH173" s="14"/>
      <c r="AI173" s="14"/>
      <c r="AK173" s="14"/>
      <c r="AL173" s="14"/>
      <c r="AM173" s="14"/>
      <c r="AN173" s="14"/>
      <c r="AO173" s="14"/>
      <c r="AP173" s="14"/>
      <c r="AR173" s="14"/>
      <c r="AS173" s="14"/>
      <c r="AT173" s="14"/>
      <c r="AU173" s="14"/>
      <c r="AV173" s="14"/>
      <c r="AW173" s="14"/>
      <c r="AY173" s="14"/>
      <c r="AZ173" s="14"/>
      <c r="BA173" s="14"/>
      <c r="BB173" s="14"/>
      <c r="BC173" s="14"/>
      <c r="BD173" s="14"/>
      <c r="BF173" s="14"/>
      <c r="BG173" s="14"/>
      <c r="BH173" s="14"/>
      <c r="BI173" s="14"/>
      <c r="BJ173" s="14"/>
      <c r="BK173" s="14"/>
      <c r="BM173" s="14"/>
      <c r="BN173" s="14"/>
      <c r="BO173" s="14"/>
      <c r="BP173" s="14"/>
      <c r="BQ173" s="14"/>
      <c r="BR173" s="14"/>
      <c r="BT173" s="14"/>
      <c r="BU173" s="14"/>
      <c r="BV173" s="14"/>
      <c r="BW173" s="14"/>
      <c r="BX173" s="14"/>
      <c r="BY173" s="14"/>
      <c r="CA173" s="14"/>
      <c r="CB173" s="14"/>
      <c r="CC173" s="14"/>
      <c r="CD173" s="14"/>
      <c r="CE173" s="14"/>
      <c r="CF173" s="14"/>
    </row>
    <row r="174" spans="2:84" s="71" customFormat="1">
      <c r="B174" s="87" t="str">
        <f>Kategorie!B174</f>
        <v>Pozostałe wydatki związane z pracownikami</v>
      </c>
      <c r="C174" s="32">
        <f t="shared" ref="C174:D174" si="500">SUM(C175:C184)</f>
        <v>0</v>
      </c>
      <c r="D174" s="77">
        <f t="shared" si="500"/>
        <v>0</v>
      </c>
      <c r="E174" s="88">
        <f>C174-D174</f>
        <v>0</v>
      </c>
      <c r="F174" s="78" t="str">
        <f>IFERROR(D174/C174,"")</f>
        <v/>
      </c>
      <c r="G174" s="88"/>
      <c r="I174" s="123" t="str">
        <f>Kategorie!B174</f>
        <v>Pozostałe wydatki związane z pracownikami</v>
      </c>
      <c r="J174" s="32">
        <f t="shared" ref="J174:K174" si="501">SUM(J175:J184)</f>
        <v>0</v>
      </c>
      <c r="K174" s="77">
        <f t="shared" si="501"/>
        <v>0</v>
      </c>
      <c r="L174" s="88">
        <f>J174-K174</f>
        <v>0</v>
      </c>
      <c r="M174" s="78" t="str">
        <f>IFERROR(K174/J174,"")</f>
        <v/>
      </c>
      <c r="N174" s="88"/>
      <c r="P174" s="43" t="str">
        <f>Kategorie!B174</f>
        <v>Pozostałe wydatki związane z pracownikami</v>
      </c>
      <c r="Q174" s="32">
        <f t="shared" ref="Q174:R174" si="502">SUM(Q175:Q184)</f>
        <v>0</v>
      </c>
      <c r="R174" s="77">
        <f t="shared" si="502"/>
        <v>0</v>
      </c>
      <c r="S174" s="88">
        <f>Q174-R174</f>
        <v>0</v>
      </c>
      <c r="T174" s="78" t="str">
        <f>IFERROR(R174/Q174,"")</f>
        <v/>
      </c>
      <c r="U174" s="88"/>
      <c r="V174" s="89"/>
      <c r="W174" s="43" t="str">
        <f>Kategorie!B174</f>
        <v>Pozostałe wydatki związane z pracownikami</v>
      </c>
      <c r="X174" s="32">
        <f t="shared" ref="X174:Y174" si="503">SUM(X175:X184)</f>
        <v>0</v>
      </c>
      <c r="Y174" s="77">
        <f t="shared" si="503"/>
        <v>0</v>
      </c>
      <c r="Z174" s="88">
        <f>X174-Y174</f>
        <v>0</v>
      </c>
      <c r="AA174" s="78" t="str">
        <f>IFERROR(Y174/X174,"")</f>
        <v/>
      </c>
      <c r="AB174" s="88"/>
      <c r="AC174" s="89"/>
      <c r="AD174" s="43" t="str">
        <f>Kategorie!B174</f>
        <v>Pozostałe wydatki związane z pracownikami</v>
      </c>
      <c r="AE174" s="32">
        <f t="shared" ref="AE174:AF174" si="504">SUM(AE175:AE184)</f>
        <v>0</v>
      </c>
      <c r="AF174" s="77">
        <f t="shared" si="504"/>
        <v>0</v>
      </c>
      <c r="AG174" s="88">
        <f>AE174-AF174</f>
        <v>0</v>
      </c>
      <c r="AH174" s="78" t="str">
        <f>IFERROR(AF174/AE174,"")</f>
        <v/>
      </c>
      <c r="AI174" s="88"/>
      <c r="AK174" s="43" t="str">
        <f>Kategorie!B174</f>
        <v>Pozostałe wydatki związane z pracownikami</v>
      </c>
      <c r="AL174" s="88">
        <f>SUM(Tabela164058606152157186[[#All],[Kolumna2]])</f>
        <v>0</v>
      </c>
      <c r="AM174" s="88">
        <f>SUM(Tabela164058606152157186[[#All],[Kolumna3]])</f>
        <v>0</v>
      </c>
      <c r="AN174" s="88">
        <f>AL174-AM174</f>
        <v>0</v>
      </c>
      <c r="AO174" s="78" t="str">
        <f>IFERROR(AM174/AL174,"")</f>
        <v/>
      </c>
      <c r="AP174" s="88"/>
      <c r="AQ174" s="89"/>
      <c r="AR174" s="43" t="str">
        <f>Kategorie!B174</f>
        <v>Pozostałe wydatki związane z pracownikami</v>
      </c>
      <c r="AS174" s="32">
        <f t="shared" ref="AS174:AT174" si="505">SUM(AS175:AS184)</f>
        <v>0</v>
      </c>
      <c r="AT174" s="77">
        <f t="shared" si="505"/>
        <v>0</v>
      </c>
      <c r="AU174" s="88">
        <f>AS174-AT174</f>
        <v>0</v>
      </c>
      <c r="AV174" s="78" t="str">
        <f>IFERROR(AT174/AS174,"")</f>
        <v/>
      </c>
      <c r="AW174" s="88"/>
      <c r="AY174" s="43" t="str">
        <f>Kategorie!B174</f>
        <v>Pozostałe wydatki związane z pracownikami</v>
      </c>
      <c r="AZ174" s="32">
        <f t="shared" ref="AZ174:BA174" si="506">SUM(AZ175:AZ184)</f>
        <v>0</v>
      </c>
      <c r="BA174" s="77">
        <f t="shared" si="506"/>
        <v>0</v>
      </c>
      <c r="BB174" s="88">
        <f>AZ174-BA174</f>
        <v>0</v>
      </c>
      <c r="BC174" s="78" t="str">
        <f>IFERROR(BA174/AZ174,"")</f>
        <v/>
      </c>
      <c r="BD174" s="88"/>
      <c r="BF174" s="43" t="str">
        <f>Kategorie!B174</f>
        <v>Pozostałe wydatki związane z pracownikami</v>
      </c>
      <c r="BG174" s="32">
        <f t="shared" ref="BG174:BH174" si="507">SUM(BG175:BG184)</f>
        <v>0</v>
      </c>
      <c r="BH174" s="77">
        <f t="shared" si="507"/>
        <v>0</v>
      </c>
      <c r="BI174" s="88">
        <f>BG174-BH174</f>
        <v>0</v>
      </c>
      <c r="BJ174" s="78" t="str">
        <f>IFERROR(BH174/BG174,"")</f>
        <v/>
      </c>
      <c r="BK174" s="88"/>
      <c r="BL174" s="89"/>
      <c r="BM174" s="43" t="str">
        <f>Kategorie!B174</f>
        <v>Pozostałe wydatki związane z pracownikami</v>
      </c>
      <c r="BN174" s="32">
        <f t="shared" ref="BN174:BO174" si="508">SUM(BN175:BN184)</f>
        <v>0</v>
      </c>
      <c r="BO174" s="77">
        <f t="shared" si="508"/>
        <v>0</v>
      </c>
      <c r="BP174" s="88">
        <f>BN174-BO174</f>
        <v>0</v>
      </c>
      <c r="BQ174" s="78" t="str">
        <f>IFERROR(BO174/BN174,"")</f>
        <v/>
      </c>
      <c r="BR174" s="88"/>
      <c r="BT174" s="43" t="str">
        <f>Kategorie!B174</f>
        <v>Pozostałe wydatki związane z pracownikami</v>
      </c>
      <c r="BU174" s="32">
        <f t="shared" ref="BU174:BV174" si="509">SUM(BU175:BU184)</f>
        <v>0</v>
      </c>
      <c r="BV174" s="77">
        <f t="shared" si="509"/>
        <v>0</v>
      </c>
      <c r="BW174" s="88">
        <f>BU174-BV174</f>
        <v>0</v>
      </c>
      <c r="BX174" s="78" t="str">
        <f>IFERROR(BV174/BU174,"")</f>
        <v/>
      </c>
      <c r="BY174" s="88"/>
      <c r="BZ174" s="89"/>
      <c r="CA174" s="43" t="str">
        <f>Kategorie!B174</f>
        <v>Pozostałe wydatki związane z pracownikami</v>
      </c>
      <c r="CB174" s="32">
        <f t="shared" ref="CB174:CC174" si="510">SUM(CB175:CB184)</f>
        <v>0</v>
      </c>
      <c r="CC174" s="77">
        <f t="shared" si="510"/>
        <v>0</v>
      </c>
      <c r="CD174" s="88">
        <f>CB174-CC174</f>
        <v>0</v>
      </c>
      <c r="CE174" s="78" t="str">
        <f>IFERROR(CC174/CB174,"")</f>
        <v/>
      </c>
      <c r="CF174" s="88"/>
    </row>
    <row r="175" spans="2:84" s="71" customFormat="1" outlineLevel="1">
      <c r="B175" s="7" t="str">
        <f>Kategorie!B175</f>
        <v>koszt rekrutacji (np. opłaty za zamieszczanie ogłoszeń)</v>
      </c>
      <c r="C175" s="79">
        <v>0</v>
      </c>
      <c r="D175" s="8">
        <v>0</v>
      </c>
      <c r="E175" s="8">
        <f t="shared" ref="E175:E184" si="511">C175-D175</f>
        <v>0</v>
      </c>
      <c r="F175" s="80" t="str">
        <f t="shared" ref="F175:F184" si="512">IFERROR(D175/C175,"")</f>
        <v/>
      </c>
      <c r="G175" s="8"/>
      <c r="I175" s="122" t="str">
        <f>Kategorie!B175</f>
        <v>koszt rekrutacji (np. opłaty za zamieszczanie ogłoszeń)</v>
      </c>
      <c r="J175" s="79">
        <v>0</v>
      </c>
      <c r="K175" s="8">
        <v>0</v>
      </c>
      <c r="L175" s="8">
        <f t="shared" ref="L175:L184" si="513">J175-K175</f>
        <v>0</v>
      </c>
      <c r="M175" s="80" t="str">
        <f t="shared" ref="M175:M184" si="514">IFERROR(K175/J175,"")</f>
        <v/>
      </c>
      <c r="N175" s="8"/>
      <c r="P175" s="81" t="str">
        <f>Kategorie!B175</f>
        <v>koszt rekrutacji (np. opłaty za zamieszczanie ogłoszeń)</v>
      </c>
      <c r="Q175" s="79">
        <v>0</v>
      </c>
      <c r="R175" s="8">
        <v>0</v>
      </c>
      <c r="S175" s="8">
        <f t="shared" ref="S175:S184" si="515">Q175-R175</f>
        <v>0</v>
      </c>
      <c r="T175" s="80" t="str">
        <f t="shared" ref="T175:T184" si="516">IFERROR(R175/Q175,"")</f>
        <v/>
      </c>
      <c r="U175" s="8"/>
      <c r="V175" s="24"/>
      <c r="W175" s="7" t="str">
        <f>Kategorie!B175</f>
        <v>koszt rekrutacji (np. opłaty za zamieszczanie ogłoszeń)</v>
      </c>
      <c r="X175" s="79">
        <v>0</v>
      </c>
      <c r="Y175" s="8">
        <v>0</v>
      </c>
      <c r="Z175" s="8">
        <f t="shared" ref="Z175:Z184" si="517">X175-Y175</f>
        <v>0</v>
      </c>
      <c r="AA175" s="80" t="str">
        <f t="shared" ref="AA175:AA184" si="518">IFERROR(Y175/X175,"")</f>
        <v/>
      </c>
      <c r="AB175" s="8"/>
      <c r="AC175" s="24"/>
      <c r="AD175" s="81" t="str">
        <f>Kategorie!B175</f>
        <v>koszt rekrutacji (np. opłaty za zamieszczanie ogłoszeń)</v>
      </c>
      <c r="AE175" s="79">
        <v>0</v>
      </c>
      <c r="AF175" s="8">
        <v>0</v>
      </c>
      <c r="AG175" s="8">
        <f t="shared" ref="AG175:AG184" si="519">AE175-AF175</f>
        <v>0</v>
      </c>
      <c r="AH175" s="80" t="str">
        <f t="shared" ref="AH175:AH184" si="520">IFERROR(AF175/AE175,"")</f>
        <v/>
      </c>
      <c r="AI175" s="8"/>
      <c r="AK175" s="81" t="str">
        <f>Kategorie!B175</f>
        <v>koszt rekrutacji (np. opłaty za zamieszczanie ogłoszeń)</v>
      </c>
      <c r="AL175" s="79">
        <v>0</v>
      </c>
      <c r="AM175" s="8">
        <v>0</v>
      </c>
      <c r="AN175" s="8">
        <f t="shared" ref="AN175:AN184" si="521">AL175-AM175</f>
        <v>0</v>
      </c>
      <c r="AO175" s="80" t="str">
        <f t="shared" ref="AO175:AO184" si="522">IFERROR(AM175/AL175,"")</f>
        <v/>
      </c>
      <c r="AP175" s="8"/>
      <c r="AQ175" s="24"/>
      <c r="AR175" s="7" t="str">
        <f>Kategorie!B175</f>
        <v>koszt rekrutacji (np. opłaty za zamieszczanie ogłoszeń)</v>
      </c>
      <c r="AS175" s="82">
        <v>0</v>
      </c>
      <c r="AT175" s="8">
        <v>0</v>
      </c>
      <c r="AU175" s="8">
        <f t="shared" ref="AU175:AU184" si="523">AS175-AT175</f>
        <v>0</v>
      </c>
      <c r="AV175" s="80" t="str">
        <f t="shared" ref="AV175:AV184" si="524">IFERROR(AT175/AS175,"")</f>
        <v/>
      </c>
      <c r="AW175" s="8"/>
      <c r="AY175" s="81" t="str">
        <f>Kategorie!B175</f>
        <v>koszt rekrutacji (np. opłaty za zamieszczanie ogłoszeń)</v>
      </c>
      <c r="AZ175" s="79">
        <v>0</v>
      </c>
      <c r="BA175" s="8">
        <v>0</v>
      </c>
      <c r="BB175" s="8">
        <f t="shared" ref="BB175:BB184" si="525">AZ175-BA175</f>
        <v>0</v>
      </c>
      <c r="BC175" s="80" t="str">
        <f t="shared" ref="BC175:BC184" si="526">IFERROR(BA175/AZ175,"")</f>
        <v/>
      </c>
      <c r="BD175" s="8"/>
      <c r="BF175" s="81" t="str">
        <f>Kategorie!B175</f>
        <v>koszt rekrutacji (np. opłaty za zamieszczanie ogłoszeń)</v>
      </c>
      <c r="BG175" s="82">
        <v>0</v>
      </c>
      <c r="BH175" s="8">
        <v>0</v>
      </c>
      <c r="BI175" s="8">
        <f t="shared" ref="BI175:BI184" si="527">BG175-BH175</f>
        <v>0</v>
      </c>
      <c r="BJ175" s="80" t="str">
        <f t="shared" ref="BJ175:BJ184" si="528">IFERROR(BH175/BG175,"")</f>
        <v/>
      </c>
      <c r="BK175" s="8"/>
      <c r="BL175" s="24"/>
      <c r="BM175" s="7" t="str">
        <f>Kategorie!B175</f>
        <v>koszt rekrutacji (np. opłaty za zamieszczanie ogłoszeń)</v>
      </c>
      <c r="BN175" s="82">
        <v>0</v>
      </c>
      <c r="BO175" s="8">
        <v>0</v>
      </c>
      <c r="BP175" s="8">
        <f t="shared" ref="BP175:BP184" si="529">BN175-BO175</f>
        <v>0</v>
      </c>
      <c r="BQ175" s="80" t="str">
        <f t="shared" ref="BQ175:BQ184" si="530">IFERROR(BO175/BN175,"")</f>
        <v/>
      </c>
      <c r="BR175" s="8"/>
      <c r="BT175" s="81" t="str">
        <f>Kategorie!B175</f>
        <v>koszt rekrutacji (np. opłaty za zamieszczanie ogłoszeń)</v>
      </c>
      <c r="BU175" s="82">
        <v>0</v>
      </c>
      <c r="BV175" s="8">
        <v>0</v>
      </c>
      <c r="BW175" s="8">
        <f t="shared" ref="BW175:BW184" si="531">BU175-BV175</f>
        <v>0</v>
      </c>
      <c r="BX175" s="80" t="str">
        <f t="shared" ref="BX175:BX184" si="532">IFERROR(BV175/BU175,"")</f>
        <v/>
      </c>
      <c r="BY175" s="8"/>
      <c r="BZ175" s="24"/>
      <c r="CA175" s="7" t="str">
        <f>Kategorie!B175</f>
        <v>koszt rekrutacji (np. opłaty za zamieszczanie ogłoszeń)</v>
      </c>
      <c r="CB175" s="82">
        <v>0</v>
      </c>
      <c r="CC175" s="8">
        <v>0</v>
      </c>
      <c r="CD175" s="8">
        <f t="shared" ref="CD175:CD184" si="533">CB175-CC175</f>
        <v>0</v>
      </c>
      <c r="CE175" s="80" t="str">
        <f t="shared" ref="CE175:CE184" si="534">IFERROR(CC175/CB175,"")</f>
        <v/>
      </c>
      <c r="CF175" s="8"/>
    </row>
    <row r="176" spans="2:84" s="71" customFormat="1" outlineLevel="1">
      <c r="B176" s="7" t="str">
        <f>Kategorie!B176</f>
        <v xml:space="preserve">badania lekarskie i testy laboratoryjne </v>
      </c>
      <c r="C176" s="79">
        <v>0</v>
      </c>
      <c r="D176" s="8">
        <v>0</v>
      </c>
      <c r="E176" s="8">
        <f t="shared" si="511"/>
        <v>0</v>
      </c>
      <c r="F176" s="80" t="str">
        <f t="shared" si="512"/>
        <v/>
      </c>
      <c r="G176" s="8"/>
      <c r="I176" s="122" t="str">
        <f>Kategorie!B176</f>
        <v xml:space="preserve">badania lekarskie i testy laboratoryjne </v>
      </c>
      <c r="J176" s="79">
        <v>0</v>
      </c>
      <c r="K176" s="8">
        <v>0</v>
      </c>
      <c r="L176" s="8">
        <f t="shared" si="513"/>
        <v>0</v>
      </c>
      <c r="M176" s="80" t="str">
        <f t="shared" si="514"/>
        <v/>
      </c>
      <c r="N176" s="8"/>
      <c r="P176" s="81" t="str">
        <f>Kategorie!B176</f>
        <v xml:space="preserve">badania lekarskie i testy laboratoryjne </v>
      </c>
      <c r="Q176" s="79">
        <v>0</v>
      </c>
      <c r="R176" s="8">
        <v>0</v>
      </c>
      <c r="S176" s="8">
        <f t="shared" si="515"/>
        <v>0</v>
      </c>
      <c r="T176" s="80" t="str">
        <f t="shared" si="516"/>
        <v/>
      </c>
      <c r="U176" s="8"/>
      <c r="V176" s="24"/>
      <c r="W176" s="7" t="str">
        <f>Kategorie!B176</f>
        <v xml:space="preserve">badania lekarskie i testy laboratoryjne </v>
      </c>
      <c r="X176" s="79">
        <v>0</v>
      </c>
      <c r="Y176" s="8">
        <v>0</v>
      </c>
      <c r="Z176" s="8">
        <f t="shared" si="517"/>
        <v>0</v>
      </c>
      <c r="AA176" s="80" t="str">
        <f t="shared" si="518"/>
        <v/>
      </c>
      <c r="AB176" s="8"/>
      <c r="AC176" s="24"/>
      <c r="AD176" s="81" t="str">
        <f>Kategorie!B176</f>
        <v xml:space="preserve">badania lekarskie i testy laboratoryjne </v>
      </c>
      <c r="AE176" s="79">
        <v>0</v>
      </c>
      <c r="AF176" s="8">
        <v>0</v>
      </c>
      <c r="AG176" s="8">
        <f t="shared" si="519"/>
        <v>0</v>
      </c>
      <c r="AH176" s="80" t="str">
        <f t="shared" si="520"/>
        <v/>
      </c>
      <c r="AI176" s="8"/>
      <c r="AK176" s="81" t="str">
        <f>Kategorie!B176</f>
        <v xml:space="preserve">badania lekarskie i testy laboratoryjne </v>
      </c>
      <c r="AL176" s="79">
        <v>0</v>
      </c>
      <c r="AM176" s="8">
        <v>0</v>
      </c>
      <c r="AN176" s="8">
        <f t="shared" si="521"/>
        <v>0</v>
      </c>
      <c r="AO176" s="80" t="str">
        <f t="shared" si="522"/>
        <v/>
      </c>
      <c r="AP176" s="8"/>
      <c r="AQ176" s="24"/>
      <c r="AR176" s="7" t="str">
        <f>Kategorie!B176</f>
        <v xml:space="preserve">badania lekarskie i testy laboratoryjne </v>
      </c>
      <c r="AS176" s="82">
        <v>0</v>
      </c>
      <c r="AT176" s="8">
        <v>0</v>
      </c>
      <c r="AU176" s="8">
        <f t="shared" si="523"/>
        <v>0</v>
      </c>
      <c r="AV176" s="80" t="str">
        <f t="shared" si="524"/>
        <v/>
      </c>
      <c r="AW176" s="8"/>
      <c r="AY176" s="81" t="str">
        <f>Kategorie!B176</f>
        <v xml:space="preserve">badania lekarskie i testy laboratoryjne </v>
      </c>
      <c r="AZ176" s="79">
        <v>0</v>
      </c>
      <c r="BA176" s="8">
        <v>0</v>
      </c>
      <c r="BB176" s="8">
        <f t="shared" si="525"/>
        <v>0</v>
      </c>
      <c r="BC176" s="80" t="str">
        <f t="shared" si="526"/>
        <v/>
      </c>
      <c r="BD176" s="8"/>
      <c r="BF176" s="81" t="str">
        <f>Kategorie!B176</f>
        <v xml:space="preserve">badania lekarskie i testy laboratoryjne </v>
      </c>
      <c r="BG176" s="82">
        <v>0</v>
      </c>
      <c r="BH176" s="8">
        <v>0</v>
      </c>
      <c r="BI176" s="8">
        <f t="shared" si="527"/>
        <v>0</v>
      </c>
      <c r="BJ176" s="80" t="str">
        <f t="shared" si="528"/>
        <v/>
      </c>
      <c r="BK176" s="8"/>
      <c r="BL176" s="24"/>
      <c r="BM176" s="7" t="str">
        <f>Kategorie!B176</f>
        <v xml:space="preserve">badania lekarskie i testy laboratoryjne </v>
      </c>
      <c r="BN176" s="82">
        <v>0</v>
      </c>
      <c r="BO176" s="8">
        <v>0</v>
      </c>
      <c r="BP176" s="8">
        <f t="shared" si="529"/>
        <v>0</v>
      </c>
      <c r="BQ176" s="80" t="str">
        <f t="shared" si="530"/>
        <v/>
      </c>
      <c r="BR176" s="8"/>
      <c r="BT176" s="81" t="str">
        <f>Kategorie!B176</f>
        <v xml:space="preserve">badania lekarskie i testy laboratoryjne </v>
      </c>
      <c r="BU176" s="82">
        <v>0</v>
      </c>
      <c r="BV176" s="8">
        <v>0</v>
      </c>
      <c r="BW176" s="8">
        <f t="shared" si="531"/>
        <v>0</v>
      </c>
      <c r="BX176" s="80" t="str">
        <f t="shared" si="532"/>
        <v/>
      </c>
      <c r="BY176" s="8"/>
      <c r="BZ176" s="24"/>
      <c r="CA176" s="7" t="str">
        <f>Kategorie!B176</f>
        <v xml:space="preserve">badania lekarskie i testy laboratoryjne </v>
      </c>
      <c r="CB176" s="82">
        <v>0</v>
      </c>
      <c r="CC176" s="8">
        <v>0</v>
      </c>
      <c r="CD176" s="8">
        <f t="shared" si="533"/>
        <v>0</v>
      </c>
      <c r="CE176" s="80" t="str">
        <f t="shared" si="534"/>
        <v/>
      </c>
      <c r="CF176" s="8"/>
    </row>
    <row r="177" spans="2:84" s="71" customFormat="1" outlineLevel="1">
      <c r="B177" s="7" t="str">
        <f>Kategorie!B177</f>
        <v xml:space="preserve">odzież i obuwie robocze  </v>
      </c>
      <c r="C177" s="79">
        <v>0</v>
      </c>
      <c r="D177" s="8">
        <v>0</v>
      </c>
      <c r="E177" s="8">
        <f t="shared" si="511"/>
        <v>0</v>
      </c>
      <c r="F177" s="80" t="str">
        <f t="shared" si="512"/>
        <v/>
      </c>
      <c r="G177" s="8"/>
      <c r="I177" s="122" t="str">
        <f>Kategorie!B177</f>
        <v xml:space="preserve">odzież i obuwie robocze  </v>
      </c>
      <c r="J177" s="79">
        <v>0</v>
      </c>
      <c r="K177" s="8">
        <v>0</v>
      </c>
      <c r="L177" s="8">
        <f t="shared" si="513"/>
        <v>0</v>
      </c>
      <c r="M177" s="80" t="str">
        <f t="shared" si="514"/>
        <v/>
      </c>
      <c r="N177" s="8"/>
      <c r="P177" s="81" t="str">
        <f>Kategorie!B177</f>
        <v xml:space="preserve">odzież i obuwie robocze  </v>
      </c>
      <c r="Q177" s="79">
        <v>0</v>
      </c>
      <c r="R177" s="8">
        <v>0</v>
      </c>
      <c r="S177" s="8">
        <f t="shared" si="515"/>
        <v>0</v>
      </c>
      <c r="T177" s="80" t="str">
        <f t="shared" si="516"/>
        <v/>
      </c>
      <c r="U177" s="8"/>
      <c r="V177" s="24"/>
      <c r="W177" s="7" t="str">
        <f>Kategorie!B177</f>
        <v xml:space="preserve">odzież i obuwie robocze  </v>
      </c>
      <c r="X177" s="79">
        <v>0</v>
      </c>
      <c r="Y177" s="8">
        <v>0</v>
      </c>
      <c r="Z177" s="8">
        <f t="shared" si="517"/>
        <v>0</v>
      </c>
      <c r="AA177" s="80" t="str">
        <f t="shared" si="518"/>
        <v/>
      </c>
      <c r="AB177" s="8"/>
      <c r="AC177" s="24"/>
      <c r="AD177" s="81" t="str">
        <f>Kategorie!B177</f>
        <v xml:space="preserve">odzież i obuwie robocze  </v>
      </c>
      <c r="AE177" s="79">
        <v>0</v>
      </c>
      <c r="AF177" s="8">
        <v>0</v>
      </c>
      <c r="AG177" s="8">
        <f t="shared" si="519"/>
        <v>0</v>
      </c>
      <c r="AH177" s="80" t="str">
        <f t="shared" si="520"/>
        <v/>
      </c>
      <c r="AI177" s="8"/>
      <c r="AK177" s="81" t="str">
        <f>Kategorie!B177</f>
        <v xml:space="preserve">odzież i obuwie robocze  </v>
      </c>
      <c r="AL177" s="79">
        <v>0</v>
      </c>
      <c r="AM177" s="8">
        <v>0</v>
      </c>
      <c r="AN177" s="8">
        <f t="shared" si="521"/>
        <v>0</v>
      </c>
      <c r="AO177" s="80" t="str">
        <f t="shared" si="522"/>
        <v/>
      </c>
      <c r="AP177" s="8"/>
      <c r="AQ177" s="24"/>
      <c r="AR177" s="7" t="str">
        <f>Kategorie!B177</f>
        <v xml:space="preserve">odzież i obuwie robocze  </v>
      </c>
      <c r="AS177" s="82">
        <v>0</v>
      </c>
      <c r="AT177" s="8">
        <v>0</v>
      </c>
      <c r="AU177" s="8">
        <f t="shared" si="523"/>
        <v>0</v>
      </c>
      <c r="AV177" s="80" t="str">
        <f t="shared" si="524"/>
        <v/>
      </c>
      <c r="AW177" s="8"/>
      <c r="AY177" s="81" t="str">
        <f>Kategorie!B177</f>
        <v xml:space="preserve">odzież i obuwie robocze  </v>
      </c>
      <c r="AZ177" s="79">
        <v>0</v>
      </c>
      <c r="BA177" s="8">
        <v>0</v>
      </c>
      <c r="BB177" s="8">
        <f t="shared" si="525"/>
        <v>0</v>
      </c>
      <c r="BC177" s="80" t="str">
        <f t="shared" si="526"/>
        <v/>
      </c>
      <c r="BD177" s="8"/>
      <c r="BF177" s="81" t="str">
        <f>Kategorie!B177</f>
        <v xml:space="preserve">odzież i obuwie robocze  </v>
      </c>
      <c r="BG177" s="82">
        <v>0</v>
      </c>
      <c r="BH177" s="8">
        <v>0</v>
      </c>
      <c r="BI177" s="8">
        <f t="shared" si="527"/>
        <v>0</v>
      </c>
      <c r="BJ177" s="80" t="str">
        <f t="shared" si="528"/>
        <v/>
      </c>
      <c r="BK177" s="8"/>
      <c r="BL177" s="24"/>
      <c r="BM177" s="7" t="str">
        <f>Kategorie!B177</f>
        <v xml:space="preserve">odzież i obuwie robocze  </v>
      </c>
      <c r="BN177" s="82">
        <v>0</v>
      </c>
      <c r="BO177" s="8">
        <v>0</v>
      </c>
      <c r="BP177" s="8">
        <f t="shared" si="529"/>
        <v>0</v>
      </c>
      <c r="BQ177" s="80" t="str">
        <f t="shared" si="530"/>
        <v/>
      </c>
      <c r="BR177" s="8"/>
      <c r="BT177" s="81" t="str">
        <f>Kategorie!B177</f>
        <v xml:space="preserve">odzież i obuwie robocze  </v>
      </c>
      <c r="BU177" s="82">
        <v>0</v>
      </c>
      <c r="BV177" s="8">
        <v>0</v>
      </c>
      <c r="BW177" s="8">
        <f t="shared" si="531"/>
        <v>0</v>
      </c>
      <c r="BX177" s="80" t="str">
        <f t="shared" si="532"/>
        <v/>
      </c>
      <c r="BY177" s="8"/>
      <c r="BZ177" s="24"/>
      <c r="CA177" s="7" t="str">
        <f>Kategorie!B177</f>
        <v xml:space="preserve">odzież i obuwie robocze  </v>
      </c>
      <c r="CB177" s="82">
        <v>0</v>
      </c>
      <c r="CC177" s="8">
        <v>0</v>
      </c>
      <c r="CD177" s="8">
        <f t="shared" si="533"/>
        <v>0</v>
      </c>
      <c r="CE177" s="80" t="str">
        <f t="shared" si="534"/>
        <v/>
      </c>
      <c r="CF177" s="8"/>
    </row>
    <row r="178" spans="2:84" s="71" customFormat="1" outlineLevel="1">
      <c r="B178" s="7" t="str">
        <f>Kategorie!B178</f>
        <v>dodatkowe bonusy (np. karta multisport)</v>
      </c>
      <c r="C178" s="79">
        <v>0</v>
      </c>
      <c r="D178" s="8">
        <v>0</v>
      </c>
      <c r="E178" s="8">
        <f t="shared" si="511"/>
        <v>0</v>
      </c>
      <c r="F178" s="80" t="str">
        <f t="shared" si="512"/>
        <v/>
      </c>
      <c r="G178" s="8"/>
      <c r="I178" s="122" t="str">
        <f>Kategorie!B178</f>
        <v>dodatkowe bonusy (np. karta multisport)</v>
      </c>
      <c r="J178" s="79">
        <v>0</v>
      </c>
      <c r="K178" s="8">
        <v>0</v>
      </c>
      <c r="L178" s="8">
        <f t="shared" si="513"/>
        <v>0</v>
      </c>
      <c r="M178" s="80" t="str">
        <f t="shared" si="514"/>
        <v/>
      </c>
      <c r="N178" s="8"/>
      <c r="P178" s="81" t="str">
        <f>Kategorie!B178</f>
        <v>dodatkowe bonusy (np. karta multisport)</v>
      </c>
      <c r="Q178" s="79">
        <v>0</v>
      </c>
      <c r="R178" s="8">
        <v>0</v>
      </c>
      <c r="S178" s="8">
        <f t="shared" si="515"/>
        <v>0</v>
      </c>
      <c r="T178" s="80" t="str">
        <f t="shared" si="516"/>
        <v/>
      </c>
      <c r="U178" s="8"/>
      <c r="V178" s="24"/>
      <c r="W178" s="7" t="str">
        <f>Kategorie!B178</f>
        <v>dodatkowe bonusy (np. karta multisport)</v>
      </c>
      <c r="X178" s="79">
        <v>0</v>
      </c>
      <c r="Y178" s="8">
        <v>0</v>
      </c>
      <c r="Z178" s="8">
        <f t="shared" si="517"/>
        <v>0</v>
      </c>
      <c r="AA178" s="80" t="str">
        <f t="shared" si="518"/>
        <v/>
      </c>
      <c r="AB178" s="8"/>
      <c r="AC178" s="24"/>
      <c r="AD178" s="81" t="str">
        <f>Kategorie!B178</f>
        <v>dodatkowe bonusy (np. karta multisport)</v>
      </c>
      <c r="AE178" s="79">
        <v>0</v>
      </c>
      <c r="AF178" s="8">
        <v>0</v>
      </c>
      <c r="AG178" s="8">
        <f t="shared" si="519"/>
        <v>0</v>
      </c>
      <c r="AH178" s="80" t="str">
        <f t="shared" si="520"/>
        <v/>
      </c>
      <c r="AI178" s="8"/>
      <c r="AK178" s="81" t="str">
        <f>Kategorie!B178</f>
        <v>dodatkowe bonusy (np. karta multisport)</v>
      </c>
      <c r="AL178" s="79">
        <v>0</v>
      </c>
      <c r="AM178" s="8">
        <v>0</v>
      </c>
      <c r="AN178" s="8">
        <f t="shared" si="521"/>
        <v>0</v>
      </c>
      <c r="AO178" s="80" t="str">
        <f t="shared" si="522"/>
        <v/>
      </c>
      <c r="AP178" s="8"/>
      <c r="AQ178" s="24"/>
      <c r="AR178" s="7" t="str">
        <f>Kategorie!B178</f>
        <v>dodatkowe bonusy (np. karta multisport)</v>
      </c>
      <c r="AS178" s="82">
        <v>0</v>
      </c>
      <c r="AT178" s="8">
        <v>0</v>
      </c>
      <c r="AU178" s="8">
        <f t="shared" si="523"/>
        <v>0</v>
      </c>
      <c r="AV178" s="80" t="str">
        <f t="shared" si="524"/>
        <v/>
      </c>
      <c r="AW178" s="8"/>
      <c r="AY178" s="81" t="str">
        <f>Kategorie!B178</f>
        <v>dodatkowe bonusy (np. karta multisport)</v>
      </c>
      <c r="AZ178" s="79">
        <v>0</v>
      </c>
      <c r="BA178" s="8">
        <v>0</v>
      </c>
      <c r="BB178" s="8">
        <f t="shared" si="525"/>
        <v>0</v>
      </c>
      <c r="BC178" s="80" t="str">
        <f t="shared" si="526"/>
        <v/>
      </c>
      <c r="BD178" s="8"/>
      <c r="BF178" s="81" t="str">
        <f>Kategorie!B178</f>
        <v>dodatkowe bonusy (np. karta multisport)</v>
      </c>
      <c r="BG178" s="82">
        <v>0</v>
      </c>
      <c r="BH178" s="8">
        <v>0</v>
      </c>
      <c r="BI178" s="8">
        <f t="shared" si="527"/>
        <v>0</v>
      </c>
      <c r="BJ178" s="80" t="str">
        <f t="shared" si="528"/>
        <v/>
      </c>
      <c r="BK178" s="8"/>
      <c r="BL178" s="24"/>
      <c r="BM178" s="7" t="str">
        <f>Kategorie!B178</f>
        <v>dodatkowe bonusy (np. karta multisport)</v>
      </c>
      <c r="BN178" s="82">
        <v>0</v>
      </c>
      <c r="BO178" s="8">
        <v>0</v>
      </c>
      <c r="BP178" s="8">
        <f t="shared" si="529"/>
        <v>0</v>
      </c>
      <c r="BQ178" s="80" t="str">
        <f t="shared" si="530"/>
        <v/>
      </c>
      <c r="BR178" s="8"/>
      <c r="BT178" s="81" t="str">
        <f>Kategorie!B178</f>
        <v>dodatkowe bonusy (np. karta multisport)</v>
      </c>
      <c r="BU178" s="82">
        <v>0</v>
      </c>
      <c r="BV178" s="8">
        <v>0</v>
      </c>
      <c r="BW178" s="8">
        <f t="shared" si="531"/>
        <v>0</v>
      </c>
      <c r="BX178" s="80" t="str">
        <f t="shared" si="532"/>
        <v/>
      </c>
      <c r="BY178" s="8"/>
      <c r="BZ178" s="24"/>
      <c r="CA178" s="7" t="str">
        <f>Kategorie!B178</f>
        <v>dodatkowe bonusy (np. karta multisport)</v>
      </c>
      <c r="CB178" s="82">
        <v>0</v>
      </c>
      <c r="CC178" s="8">
        <v>0</v>
      </c>
      <c r="CD178" s="8">
        <f t="shared" si="533"/>
        <v>0</v>
      </c>
      <c r="CE178" s="80" t="str">
        <f t="shared" si="534"/>
        <v/>
      </c>
      <c r="CF178" s="8"/>
    </row>
    <row r="179" spans="2:84" s="71" customFormat="1" outlineLevel="1">
      <c r="B179" s="7" t="str">
        <f>Kategorie!B179</f>
        <v>upominki (urodziny, święta)</v>
      </c>
      <c r="C179" s="79">
        <v>0</v>
      </c>
      <c r="D179" s="8">
        <v>0</v>
      </c>
      <c r="E179" s="8">
        <f t="shared" si="511"/>
        <v>0</v>
      </c>
      <c r="F179" s="80" t="str">
        <f t="shared" si="512"/>
        <v/>
      </c>
      <c r="G179" s="8"/>
      <c r="I179" s="122" t="str">
        <f>Kategorie!B179</f>
        <v>upominki (urodziny, święta)</v>
      </c>
      <c r="J179" s="79">
        <v>0</v>
      </c>
      <c r="K179" s="8">
        <v>0</v>
      </c>
      <c r="L179" s="8">
        <f t="shared" si="513"/>
        <v>0</v>
      </c>
      <c r="M179" s="80" t="str">
        <f t="shared" si="514"/>
        <v/>
      </c>
      <c r="N179" s="8"/>
      <c r="P179" s="81" t="str">
        <f>Kategorie!B179</f>
        <v>upominki (urodziny, święta)</v>
      </c>
      <c r="Q179" s="79">
        <v>0</v>
      </c>
      <c r="R179" s="8">
        <v>0</v>
      </c>
      <c r="S179" s="8">
        <f t="shared" si="515"/>
        <v>0</v>
      </c>
      <c r="T179" s="80" t="str">
        <f t="shared" si="516"/>
        <v/>
      </c>
      <c r="U179" s="8"/>
      <c r="V179" s="24"/>
      <c r="W179" s="7" t="str">
        <f>Kategorie!B179</f>
        <v>upominki (urodziny, święta)</v>
      </c>
      <c r="X179" s="79">
        <v>0</v>
      </c>
      <c r="Y179" s="8">
        <v>0</v>
      </c>
      <c r="Z179" s="8">
        <f t="shared" si="517"/>
        <v>0</v>
      </c>
      <c r="AA179" s="80" t="str">
        <f t="shared" si="518"/>
        <v/>
      </c>
      <c r="AB179" s="8"/>
      <c r="AC179" s="24"/>
      <c r="AD179" s="81" t="str">
        <f>Kategorie!B179</f>
        <v>upominki (urodziny, święta)</v>
      </c>
      <c r="AE179" s="79">
        <v>0</v>
      </c>
      <c r="AF179" s="8">
        <v>0</v>
      </c>
      <c r="AG179" s="8">
        <f t="shared" si="519"/>
        <v>0</v>
      </c>
      <c r="AH179" s="80" t="str">
        <f t="shared" si="520"/>
        <v/>
      </c>
      <c r="AI179" s="8"/>
      <c r="AK179" s="81" t="str">
        <f>Kategorie!B179</f>
        <v>upominki (urodziny, święta)</v>
      </c>
      <c r="AL179" s="79">
        <v>0</v>
      </c>
      <c r="AM179" s="8">
        <v>0</v>
      </c>
      <c r="AN179" s="8">
        <f t="shared" si="521"/>
        <v>0</v>
      </c>
      <c r="AO179" s="80" t="str">
        <f t="shared" si="522"/>
        <v/>
      </c>
      <c r="AP179" s="8"/>
      <c r="AQ179" s="24"/>
      <c r="AR179" s="7" t="str">
        <f>Kategorie!B179</f>
        <v>upominki (urodziny, święta)</v>
      </c>
      <c r="AS179" s="82">
        <v>0</v>
      </c>
      <c r="AT179" s="8">
        <v>0</v>
      </c>
      <c r="AU179" s="8">
        <f t="shared" si="523"/>
        <v>0</v>
      </c>
      <c r="AV179" s="80" t="str">
        <f t="shared" si="524"/>
        <v/>
      </c>
      <c r="AW179" s="8"/>
      <c r="AY179" s="81" t="str">
        <f>Kategorie!B179</f>
        <v>upominki (urodziny, święta)</v>
      </c>
      <c r="AZ179" s="79">
        <v>0</v>
      </c>
      <c r="BA179" s="8">
        <v>0</v>
      </c>
      <c r="BB179" s="8">
        <f t="shared" si="525"/>
        <v>0</v>
      </c>
      <c r="BC179" s="80" t="str">
        <f t="shared" si="526"/>
        <v/>
      </c>
      <c r="BD179" s="8"/>
      <c r="BF179" s="81" t="str">
        <f>Kategorie!B179</f>
        <v>upominki (urodziny, święta)</v>
      </c>
      <c r="BG179" s="82">
        <v>0</v>
      </c>
      <c r="BH179" s="8">
        <v>0</v>
      </c>
      <c r="BI179" s="8">
        <f t="shared" si="527"/>
        <v>0</v>
      </c>
      <c r="BJ179" s="80" t="str">
        <f t="shared" si="528"/>
        <v/>
      </c>
      <c r="BK179" s="8"/>
      <c r="BL179" s="24"/>
      <c r="BM179" s="7" t="str">
        <f>Kategorie!B179</f>
        <v>upominki (urodziny, święta)</v>
      </c>
      <c r="BN179" s="82">
        <v>0</v>
      </c>
      <c r="BO179" s="8">
        <v>0</v>
      </c>
      <c r="BP179" s="8">
        <f t="shared" si="529"/>
        <v>0</v>
      </c>
      <c r="BQ179" s="80" t="str">
        <f t="shared" si="530"/>
        <v/>
      </c>
      <c r="BR179" s="8"/>
      <c r="BT179" s="81" t="str">
        <f>Kategorie!B179</f>
        <v>upominki (urodziny, święta)</v>
      </c>
      <c r="BU179" s="82">
        <v>0</v>
      </c>
      <c r="BV179" s="8">
        <v>0</v>
      </c>
      <c r="BW179" s="8">
        <f t="shared" si="531"/>
        <v>0</v>
      </c>
      <c r="BX179" s="80" t="str">
        <f t="shared" si="532"/>
        <v/>
      </c>
      <c r="BY179" s="8"/>
      <c r="BZ179" s="24"/>
      <c r="CA179" s="7" t="str">
        <f>Kategorie!B179</f>
        <v>upominki (urodziny, święta)</v>
      </c>
      <c r="CB179" s="82">
        <v>0</v>
      </c>
      <c r="CC179" s="8">
        <v>0</v>
      </c>
      <c r="CD179" s="8">
        <f t="shared" si="533"/>
        <v>0</v>
      </c>
      <c r="CE179" s="80" t="str">
        <f t="shared" si="534"/>
        <v/>
      </c>
      <c r="CF179" s="8"/>
    </row>
    <row r="180" spans="2:84" s="71" customFormat="1" outlineLevel="1">
      <c r="B180" s="7" t="str">
        <f>Kategorie!B180</f>
        <v xml:space="preserve">spotkania integracyjne (np. wigilia firmowa) </v>
      </c>
      <c r="C180" s="79">
        <v>0</v>
      </c>
      <c r="D180" s="8">
        <v>0</v>
      </c>
      <c r="E180" s="8">
        <f t="shared" si="511"/>
        <v>0</v>
      </c>
      <c r="F180" s="80" t="str">
        <f t="shared" si="512"/>
        <v/>
      </c>
      <c r="G180" s="8"/>
      <c r="I180" s="122" t="str">
        <f>Kategorie!B180</f>
        <v xml:space="preserve">spotkania integracyjne (np. wigilia firmowa) </v>
      </c>
      <c r="J180" s="79">
        <v>0</v>
      </c>
      <c r="K180" s="8">
        <v>0</v>
      </c>
      <c r="L180" s="8">
        <f t="shared" si="513"/>
        <v>0</v>
      </c>
      <c r="M180" s="80" t="str">
        <f t="shared" si="514"/>
        <v/>
      </c>
      <c r="N180" s="8"/>
      <c r="P180" s="81" t="str">
        <f>Kategorie!B180</f>
        <v xml:space="preserve">spotkania integracyjne (np. wigilia firmowa) </v>
      </c>
      <c r="Q180" s="79">
        <v>0</v>
      </c>
      <c r="R180" s="8">
        <v>0</v>
      </c>
      <c r="S180" s="8">
        <f t="shared" si="515"/>
        <v>0</v>
      </c>
      <c r="T180" s="80" t="str">
        <f t="shared" si="516"/>
        <v/>
      </c>
      <c r="U180" s="8"/>
      <c r="V180" s="24"/>
      <c r="W180" s="7" t="str">
        <f>Kategorie!B180</f>
        <v xml:space="preserve">spotkania integracyjne (np. wigilia firmowa) </v>
      </c>
      <c r="X180" s="79">
        <v>0</v>
      </c>
      <c r="Y180" s="8">
        <v>0</v>
      </c>
      <c r="Z180" s="8">
        <f t="shared" si="517"/>
        <v>0</v>
      </c>
      <c r="AA180" s="80" t="str">
        <f t="shared" si="518"/>
        <v/>
      </c>
      <c r="AB180" s="8"/>
      <c r="AC180" s="24"/>
      <c r="AD180" s="81" t="str">
        <f>Kategorie!B180</f>
        <v xml:space="preserve">spotkania integracyjne (np. wigilia firmowa) </v>
      </c>
      <c r="AE180" s="79">
        <v>0</v>
      </c>
      <c r="AF180" s="8">
        <v>0</v>
      </c>
      <c r="AG180" s="8">
        <f t="shared" si="519"/>
        <v>0</v>
      </c>
      <c r="AH180" s="80" t="str">
        <f t="shared" si="520"/>
        <v/>
      </c>
      <c r="AI180" s="8"/>
      <c r="AK180" s="81" t="str">
        <f>Kategorie!B180</f>
        <v xml:space="preserve">spotkania integracyjne (np. wigilia firmowa) </v>
      </c>
      <c r="AL180" s="79">
        <v>0</v>
      </c>
      <c r="AM180" s="8">
        <v>0</v>
      </c>
      <c r="AN180" s="8">
        <f t="shared" si="521"/>
        <v>0</v>
      </c>
      <c r="AO180" s="80" t="str">
        <f t="shared" si="522"/>
        <v/>
      </c>
      <c r="AP180" s="8"/>
      <c r="AQ180" s="24"/>
      <c r="AR180" s="7" t="str">
        <f>Kategorie!B180</f>
        <v xml:space="preserve">spotkania integracyjne (np. wigilia firmowa) </v>
      </c>
      <c r="AS180" s="82">
        <v>0</v>
      </c>
      <c r="AT180" s="8">
        <v>0</v>
      </c>
      <c r="AU180" s="8">
        <f t="shared" si="523"/>
        <v>0</v>
      </c>
      <c r="AV180" s="80" t="str">
        <f t="shared" si="524"/>
        <v/>
      </c>
      <c r="AW180" s="8"/>
      <c r="AY180" s="81" t="str">
        <f>Kategorie!B180</f>
        <v xml:space="preserve">spotkania integracyjne (np. wigilia firmowa) </v>
      </c>
      <c r="AZ180" s="79">
        <v>0</v>
      </c>
      <c r="BA180" s="8">
        <v>0</v>
      </c>
      <c r="BB180" s="8">
        <f t="shared" si="525"/>
        <v>0</v>
      </c>
      <c r="BC180" s="80" t="str">
        <f t="shared" si="526"/>
        <v/>
      </c>
      <c r="BD180" s="8"/>
      <c r="BF180" s="81" t="str">
        <f>Kategorie!B180</f>
        <v xml:space="preserve">spotkania integracyjne (np. wigilia firmowa) </v>
      </c>
      <c r="BG180" s="82">
        <v>0</v>
      </c>
      <c r="BH180" s="8">
        <v>0</v>
      </c>
      <c r="BI180" s="8">
        <f t="shared" si="527"/>
        <v>0</v>
      </c>
      <c r="BJ180" s="80" t="str">
        <f t="shared" si="528"/>
        <v/>
      </c>
      <c r="BK180" s="8"/>
      <c r="BL180" s="24"/>
      <c r="BM180" s="7" t="str">
        <f>Kategorie!B180</f>
        <v xml:space="preserve">spotkania integracyjne (np. wigilia firmowa) </v>
      </c>
      <c r="BN180" s="82">
        <v>0</v>
      </c>
      <c r="BO180" s="8">
        <v>0</v>
      </c>
      <c r="BP180" s="8">
        <f t="shared" si="529"/>
        <v>0</v>
      </c>
      <c r="BQ180" s="80" t="str">
        <f t="shared" si="530"/>
        <v/>
      </c>
      <c r="BR180" s="8"/>
      <c r="BT180" s="81" t="str">
        <f>Kategorie!B180</f>
        <v xml:space="preserve">spotkania integracyjne (np. wigilia firmowa) </v>
      </c>
      <c r="BU180" s="82">
        <v>0</v>
      </c>
      <c r="BV180" s="8">
        <v>0</v>
      </c>
      <c r="BW180" s="8">
        <f t="shared" si="531"/>
        <v>0</v>
      </c>
      <c r="BX180" s="80" t="str">
        <f t="shared" si="532"/>
        <v/>
      </c>
      <c r="BY180" s="8"/>
      <c r="BZ180" s="24"/>
      <c r="CA180" s="7" t="str">
        <f>Kategorie!B180</f>
        <v xml:space="preserve">spotkania integracyjne (np. wigilia firmowa) </v>
      </c>
      <c r="CB180" s="82">
        <v>0</v>
      </c>
      <c r="CC180" s="8">
        <v>0</v>
      </c>
      <c r="CD180" s="8">
        <f t="shared" si="533"/>
        <v>0</v>
      </c>
      <c r="CE180" s="80" t="str">
        <f t="shared" si="534"/>
        <v/>
      </c>
      <c r="CF180" s="8"/>
    </row>
    <row r="181" spans="2:84" s="71" customFormat="1" outlineLevel="1">
      <c r="B181" s="7" t="str">
        <f>Kategorie!B181</f>
        <v>.</v>
      </c>
      <c r="C181" s="79">
        <v>0</v>
      </c>
      <c r="D181" s="8">
        <v>0</v>
      </c>
      <c r="E181" s="8">
        <f t="shared" si="511"/>
        <v>0</v>
      </c>
      <c r="F181" s="80" t="str">
        <f t="shared" si="512"/>
        <v/>
      </c>
      <c r="G181" s="8"/>
      <c r="I181" s="124" t="str">
        <f>Kategorie!B181</f>
        <v>.</v>
      </c>
      <c r="J181" s="79">
        <v>0</v>
      </c>
      <c r="K181" s="8">
        <v>0</v>
      </c>
      <c r="L181" s="8">
        <f t="shared" si="513"/>
        <v>0</v>
      </c>
      <c r="M181" s="80" t="str">
        <f t="shared" si="514"/>
        <v/>
      </c>
      <c r="N181" s="8"/>
      <c r="P181" s="81" t="str">
        <f>Kategorie!B181</f>
        <v>.</v>
      </c>
      <c r="Q181" s="79">
        <v>0</v>
      </c>
      <c r="R181" s="8">
        <v>0</v>
      </c>
      <c r="S181" s="8">
        <f t="shared" si="515"/>
        <v>0</v>
      </c>
      <c r="T181" s="80" t="str">
        <f t="shared" si="516"/>
        <v/>
      </c>
      <c r="U181" s="8"/>
      <c r="V181" s="24"/>
      <c r="W181" s="7" t="str">
        <f>Kategorie!B181</f>
        <v>.</v>
      </c>
      <c r="X181" s="79">
        <v>0</v>
      </c>
      <c r="Y181" s="8">
        <v>0</v>
      </c>
      <c r="Z181" s="8">
        <f t="shared" si="517"/>
        <v>0</v>
      </c>
      <c r="AA181" s="80" t="str">
        <f t="shared" si="518"/>
        <v/>
      </c>
      <c r="AB181" s="8"/>
      <c r="AC181" s="24"/>
      <c r="AD181" s="81" t="str">
        <f>Kategorie!B181</f>
        <v>.</v>
      </c>
      <c r="AE181" s="79">
        <v>0</v>
      </c>
      <c r="AF181" s="8">
        <v>0</v>
      </c>
      <c r="AG181" s="8">
        <f t="shared" si="519"/>
        <v>0</v>
      </c>
      <c r="AH181" s="80" t="str">
        <f t="shared" si="520"/>
        <v/>
      </c>
      <c r="AI181" s="8"/>
      <c r="AK181" s="81" t="str">
        <f>Kategorie!B181</f>
        <v>.</v>
      </c>
      <c r="AL181" s="79">
        <v>0</v>
      </c>
      <c r="AM181" s="8">
        <v>0</v>
      </c>
      <c r="AN181" s="8">
        <f t="shared" si="521"/>
        <v>0</v>
      </c>
      <c r="AO181" s="80" t="str">
        <f t="shared" si="522"/>
        <v/>
      </c>
      <c r="AP181" s="8"/>
      <c r="AQ181" s="24"/>
      <c r="AR181" s="7" t="str">
        <f>Kategorie!B181</f>
        <v>.</v>
      </c>
      <c r="AS181" s="82">
        <v>0</v>
      </c>
      <c r="AT181" s="8">
        <v>0</v>
      </c>
      <c r="AU181" s="8">
        <f t="shared" si="523"/>
        <v>0</v>
      </c>
      <c r="AV181" s="80" t="str">
        <f t="shared" si="524"/>
        <v/>
      </c>
      <c r="AW181" s="8"/>
      <c r="AY181" s="81" t="str">
        <f>Kategorie!B181</f>
        <v>.</v>
      </c>
      <c r="AZ181" s="79">
        <v>0</v>
      </c>
      <c r="BA181" s="8">
        <v>0</v>
      </c>
      <c r="BB181" s="8">
        <f t="shared" si="525"/>
        <v>0</v>
      </c>
      <c r="BC181" s="80" t="str">
        <f t="shared" si="526"/>
        <v/>
      </c>
      <c r="BD181" s="8"/>
      <c r="BF181" s="81" t="str">
        <f>Kategorie!B181</f>
        <v>.</v>
      </c>
      <c r="BG181" s="82">
        <v>0</v>
      </c>
      <c r="BH181" s="8">
        <v>0</v>
      </c>
      <c r="BI181" s="8">
        <f t="shared" si="527"/>
        <v>0</v>
      </c>
      <c r="BJ181" s="80" t="str">
        <f t="shared" si="528"/>
        <v/>
      </c>
      <c r="BK181" s="8"/>
      <c r="BL181" s="24"/>
      <c r="BM181" s="7" t="str">
        <f>Kategorie!B181</f>
        <v>.</v>
      </c>
      <c r="BN181" s="82">
        <v>0</v>
      </c>
      <c r="BO181" s="8">
        <v>0</v>
      </c>
      <c r="BP181" s="8">
        <f t="shared" si="529"/>
        <v>0</v>
      </c>
      <c r="BQ181" s="80" t="str">
        <f t="shared" si="530"/>
        <v/>
      </c>
      <c r="BR181" s="8"/>
      <c r="BT181" s="81" t="str">
        <f>Kategorie!B181</f>
        <v>.</v>
      </c>
      <c r="BU181" s="82">
        <v>0</v>
      </c>
      <c r="BV181" s="8">
        <v>0</v>
      </c>
      <c r="BW181" s="8">
        <f t="shared" si="531"/>
        <v>0</v>
      </c>
      <c r="BX181" s="80" t="str">
        <f t="shared" si="532"/>
        <v/>
      </c>
      <c r="BY181" s="8"/>
      <c r="BZ181" s="24"/>
      <c r="CA181" s="7" t="str">
        <f>Kategorie!B181</f>
        <v>.</v>
      </c>
      <c r="CB181" s="82">
        <v>0</v>
      </c>
      <c r="CC181" s="8">
        <v>0</v>
      </c>
      <c r="CD181" s="8">
        <f t="shared" si="533"/>
        <v>0</v>
      </c>
      <c r="CE181" s="80" t="str">
        <f t="shared" si="534"/>
        <v/>
      </c>
      <c r="CF181" s="8"/>
    </row>
    <row r="182" spans="2:84" s="71" customFormat="1" outlineLevel="1">
      <c r="B182" s="7" t="str">
        <f>Kategorie!B182</f>
        <v>.</v>
      </c>
      <c r="C182" s="79">
        <v>0</v>
      </c>
      <c r="D182" s="8">
        <v>0</v>
      </c>
      <c r="E182" s="8">
        <f t="shared" si="511"/>
        <v>0</v>
      </c>
      <c r="F182" s="80" t="str">
        <f t="shared" si="512"/>
        <v/>
      </c>
      <c r="G182" s="8"/>
      <c r="I182" s="124" t="str">
        <f>Kategorie!B182</f>
        <v>.</v>
      </c>
      <c r="J182" s="79">
        <v>0</v>
      </c>
      <c r="K182" s="8">
        <v>0</v>
      </c>
      <c r="L182" s="8">
        <f t="shared" si="513"/>
        <v>0</v>
      </c>
      <c r="M182" s="80" t="str">
        <f t="shared" si="514"/>
        <v/>
      </c>
      <c r="N182" s="8"/>
      <c r="P182" s="81" t="str">
        <f>Kategorie!B182</f>
        <v>.</v>
      </c>
      <c r="Q182" s="79">
        <v>0</v>
      </c>
      <c r="R182" s="8">
        <v>0</v>
      </c>
      <c r="S182" s="8">
        <f t="shared" si="515"/>
        <v>0</v>
      </c>
      <c r="T182" s="80" t="str">
        <f t="shared" si="516"/>
        <v/>
      </c>
      <c r="U182" s="8"/>
      <c r="V182" s="24"/>
      <c r="W182" s="7" t="str">
        <f>Kategorie!B182</f>
        <v>.</v>
      </c>
      <c r="X182" s="79">
        <v>0</v>
      </c>
      <c r="Y182" s="8">
        <v>0</v>
      </c>
      <c r="Z182" s="8">
        <f t="shared" si="517"/>
        <v>0</v>
      </c>
      <c r="AA182" s="80" t="str">
        <f t="shared" si="518"/>
        <v/>
      </c>
      <c r="AB182" s="8"/>
      <c r="AC182" s="24"/>
      <c r="AD182" s="81" t="str">
        <f>Kategorie!B182</f>
        <v>.</v>
      </c>
      <c r="AE182" s="79">
        <v>0</v>
      </c>
      <c r="AF182" s="8">
        <v>0</v>
      </c>
      <c r="AG182" s="8">
        <f t="shared" si="519"/>
        <v>0</v>
      </c>
      <c r="AH182" s="80" t="str">
        <f t="shared" si="520"/>
        <v/>
      </c>
      <c r="AI182" s="8"/>
      <c r="AK182" s="81" t="str">
        <f>Kategorie!B182</f>
        <v>.</v>
      </c>
      <c r="AL182" s="79">
        <v>0</v>
      </c>
      <c r="AM182" s="8">
        <v>0</v>
      </c>
      <c r="AN182" s="8">
        <f t="shared" si="521"/>
        <v>0</v>
      </c>
      <c r="AO182" s="80" t="str">
        <f t="shared" si="522"/>
        <v/>
      </c>
      <c r="AP182" s="8"/>
      <c r="AQ182" s="24"/>
      <c r="AR182" s="7" t="str">
        <f>Kategorie!B182</f>
        <v>.</v>
      </c>
      <c r="AS182" s="82">
        <v>0</v>
      </c>
      <c r="AT182" s="8">
        <v>0</v>
      </c>
      <c r="AU182" s="8">
        <f t="shared" si="523"/>
        <v>0</v>
      </c>
      <c r="AV182" s="80" t="str">
        <f t="shared" si="524"/>
        <v/>
      </c>
      <c r="AW182" s="8"/>
      <c r="AY182" s="81" t="str">
        <f>Kategorie!B182</f>
        <v>.</v>
      </c>
      <c r="AZ182" s="79">
        <v>0</v>
      </c>
      <c r="BA182" s="8">
        <v>0</v>
      </c>
      <c r="BB182" s="8">
        <f t="shared" si="525"/>
        <v>0</v>
      </c>
      <c r="BC182" s="80" t="str">
        <f t="shared" si="526"/>
        <v/>
      </c>
      <c r="BD182" s="8"/>
      <c r="BF182" s="81" t="str">
        <f>Kategorie!B182</f>
        <v>.</v>
      </c>
      <c r="BG182" s="82">
        <v>0</v>
      </c>
      <c r="BH182" s="8">
        <v>0</v>
      </c>
      <c r="BI182" s="8">
        <f t="shared" si="527"/>
        <v>0</v>
      </c>
      <c r="BJ182" s="80" t="str">
        <f t="shared" si="528"/>
        <v/>
      </c>
      <c r="BK182" s="8"/>
      <c r="BL182" s="24"/>
      <c r="BM182" s="7" t="str">
        <f>Kategorie!B182</f>
        <v>.</v>
      </c>
      <c r="BN182" s="82">
        <v>0</v>
      </c>
      <c r="BO182" s="8">
        <v>0</v>
      </c>
      <c r="BP182" s="8">
        <f t="shared" si="529"/>
        <v>0</v>
      </c>
      <c r="BQ182" s="80" t="str">
        <f t="shared" si="530"/>
        <v/>
      </c>
      <c r="BR182" s="8"/>
      <c r="BT182" s="81" t="str">
        <f>Kategorie!B182</f>
        <v>.</v>
      </c>
      <c r="BU182" s="82">
        <v>0</v>
      </c>
      <c r="BV182" s="8">
        <v>0</v>
      </c>
      <c r="BW182" s="8">
        <f t="shared" si="531"/>
        <v>0</v>
      </c>
      <c r="BX182" s="80" t="str">
        <f t="shared" si="532"/>
        <v/>
      </c>
      <c r="BY182" s="8"/>
      <c r="BZ182" s="24"/>
      <c r="CA182" s="7" t="str">
        <f>Kategorie!B182</f>
        <v>.</v>
      </c>
      <c r="CB182" s="82">
        <v>0</v>
      </c>
      <c r="CC182" s="8">
        <v>0</v>
      </c>
      <c r="CD182" s="8">
        <f t="shared" si="533"/>
        <v>0</v>
      </c>
      <c r="CE182" s="80" t="str">
        <f t="shared" si="534"/>
        <v/>
      </c>
      <c r="CF182" s="8"/>
    </row>
    <row r="183" spans="2:84" s="71" customFormat="1" outlineLevel="1">
      <c r="B183" s="7" t="str">
        <f>Kategorie!B183</f>
        <v>.</v>
      </c>
      <c r="C183" s="79">
        <v>0</v>
      </c>
      <c r="D183" s="8">
        <v>0</v>
      </c>
      <c r="E183" s="8">
        <f t="shared" si="511"/>
        <v>0</v>
      </c>
      <c r="F183" s="83" t="str">
        <f t="shared" si="512"/>
        <v/>
      </c>
      <c r="G183" s="17"/>
      <c r="I183" s="124" t="str">
        <f>Kategorie!B183</f>
        <v>.</v>
      </c>
      <c r="J183" s="79">
        <v>0</v>
      </c>
      <c r="K183" s="8">
        <v>0</v>
      </c>
      <c r="L183" s="8">
        <f t="shared" si="513"/>
        <v>0</v>
      </c>
      <c r="M183" s="83" t="str">
        <f t="shared" si="514"/>
        <v/>
      </c>
      <c r="N183" s="17"/>
      <c r="P183" s="81" t="str">
        <f>Kategorie!B183</f>
        <v>.</v>
      </c>
      <c r="Q183" s="79">
        <v>0</v>
      </c>
      <c r="R183" s="8">
        <v>0</v>
      </c>
      <c r="S183" s="8">
        <f t="shared" si="515"/>
        <v>0</v>
      </c>
      <c r="T183" s="83" t="str">
        <f t="shared" si="516"/>
        <v/>
      </c>
      <c r="U183" s="17"/>
      <c r="V183" s="25"/>
      <c r="W183" s="7" t="str">
        <f>Kategorie!B183</f>
        <v>.</v>
      </c>
      <c r="X183" s="79">
        <v>0</v>
      </c>
      <c r="Y183" s="8">
        <v>0</v>
      </c>
      <c r="Z183" s="8">
        <f t="shared" si="517"/>
        <v>0</v>
      </c>
      <c r="AA183" s="83" t="str">
        <f t="shared" si="518"/>
        <v/>
      </c>
      <c r="AB183" s="17"/>
      <c r="AC183" s="25"/>
      <c r="AD183" s="81" t="str">
        <f>Kategorie!B183</f>
        <v>.</v>
      </c>
      <c r="AE183" s="79">
        <v>0</v>
      </c>
      <c r="AF183" s="8">
        <v>0</v>
      </c>
      <c r="AG183" s="8">
        <f t="shared" si="519"/>
        <v>0</v>
      </c>
      <c r="AH183" s="83" t="str">
        <f t="shared" si="520"/>
        <v/>
      </c>
      <c r="AI183" s="17"/>
      <c r="AK183" s="81" t="str">
        <f>Kategorie!B183</f>
        <v>.</v>
      </c>
      <c r="AL183" s="79">
        <v>0</v>
      </c>
      <c r="AM183" s="8">
        <v>0</v>
      </c>
      <c r="AN183" s="8">
        <f t="shared" si="521"/>
        <v>0</v>
      </c>
      <c r="AO183" s="83" t="str">
        <f t="shared" si="522"/>
        <v/>
      </c>
      <c r="AP183" s="17"/>
      <c r="AQ183" s="25"/>
      <c r="AR183" s="7" t="str">
        <f>Kategorie!B183</f>
        <v>.</v>
      </c>
      <c r="AS183" s="82">
        <v>0</v>
      </c>
      <c r="AT183" s="8">
        <v>0</v>
      </c>
      <c r="AU183" s="8">
        <f t="shared" si="523"/>
        <v>0</v>
      </c>
      <c r="AV183" s="83" t="str">
        <f t="shared" si="524"/>
        <v/>
      </c>
      <c r="AW183" s="17"/>
      <c r="AY183" s="81" t="str">
        <f>Kategorie!B183</f>
        <v>.</v>
      </c>
      <c r="AZ183" s="79">
        <v>0</v>
      </c>
      <c r="BA183" s="8">
        <v>0</v>
      </c>
      <c r="BB183" s="8">
        <f t="shared" si="525"/>
        <v>0</v>
      </c>
      <c r="BC183" s="83" t="str">
        <f t="shared" si="526"/>
        <v/>
      </c>
      <c r="BD183" s="17"/>
      <c r="BF183" s="81" t="str">
        <f>Kategorie!B183</f>
        <v>.</v>
      </c>
      <c r="BG183" s="82">
        <v>0</v>
      </c>
      <c r="BH183" s="8">
        <v>0</v>
      </c>
      <c r="BI183" s="8">
        <f t="shared" si="527"/>
        <v>0</v>
      </c>
      <c r="BJ183" s="83" t="str">
        <f t="shared" si="528"/>
        <v/>
      </c>
      <c r="BK183" s="17"/>
      <c r="BL183" s="25"/>
      <c r="BM183" s="7" t="str">
        <f>Kategorie!B183</f>
        <v>.</v>
      </c>
      <c r="BN183" s="82">
        <v>0</v>
      </c>
      <c r="BO183" s="8">
        <v>0</v>
      </c>
      <c r="BP183" s="8">
        <f t="shared" si="529"/>
        <v>0</v>
      </c>
      <c r="BQ183" s="83" t="str">
        <f t="shared" si="530"/>
        <v/>
      </c>
      <c r="BR183" s="17"/>
      <c r="BT183" s="81" t="str">
        <f>Kategorie!B183</f>
        <v>.</v>
      </c>
      <c r="BU183" s="82">
        <v>0</v>
      </c>
      <c r="BV183" s="8">
        <v>0</v>
      </c>
      <c r="BW183" s="8">
        <f t="shared" si="531"/>
        <v>0</v>
      </c>
      <c r="BX183" s="83" t="str">
        <f t="shared" si="532"/>
        <v/>
      </c>
      <c r="BY183" s="17"/>
      <c r="BZ183" s="25"/>
      <c r="CA183" s="7" t="str">
        <f>Kategorie!B183</f>
        <v>.</v>
      </c>
      <c r="CB183" s="82">
        <v>0</v>
      </c>
      <c r="CC183" s="8">
        <v>0</v>
      </c>
      <c r="CD183" s="8">
        <f t="shared" si="533"/>
        <v>0</v>
      </c>
      <c r="CE183" s="83" t="str">
        <f t="shared" si="534"/>
        <v/>
      </c>
      <c r="CF183" s="17"/>
    </row>
    <row r="184" spans="2:84" s="71" customFormat="1" outlineLevel="1">
      <c r="B184" s="7" t="str">
        <f>Kategorie!B184</f>
        <v>.</v>
      </c>
      <c r="C184" s="79">
        <v>0</v>
      </c>
      <c r="D184" s="8">
        <v>0</v>
      </c>
      <c r="E184" s="8">
        <f t="shared" si="511"/>
        <v>0</v>
      </c>
      <c r="F184" s="83" t="str">
        <f t="shared" si="512"/>
        <v/>
      </c>
      <c r="G184" s="17"/>
      <c r="I184" s="124" t="str">
        <f>Kategorie!B184</f>
        <v>.</v>
      </c>
      <c r="J184" s="79">
        <v>0</v>
      </c>
      <c r="K184" s="8">
        <v>0</v>
      </c>
      <c r="L184" s="8">
        <f t="shared" si="513"/>
        <v>0</v>
      </c>
      <c r="M184" s="83" t="str">
        <f t="shared" si="514"/>
        <v/>
      </c>
      <c r="N184" s="17"/>
      <c r="P184" s="81" t="str">
        <f>Kategorie!B184</f>
        <v>.</v>
      </c>
      <c r="Q184" s="79">
        <v>0</v>
      </c>
      <c r="R184" s="8">
        <v>0</v>
      </c>
      <c r="S184" s="8">
        <f t="shared" si="515"/>
        <v>0</v>
      </c>
      <c r="T184" s="83" t="str">
        <f t="shared" si="516"/>
        <v/>
      </c>
      <c r="U184" s="17"/>
      <c r="V184" s="25"/>
      <c r="W184" s="7" t="str">
        <f>Kategorie!B184</f>
        <v>.</v>
      </c>
      <c r="X184" s="79">
        <v>0</v>
      </c>
      <c r="Y184" s="8">
        <v>0</v>
      </c>
      <c r="Z184" s="8">
        <f t="shared" si="517"/>
        <v>0</v>
      </c>
      <c r="AA184" s="83" t="str">
        <f t="shared" si="518"/>
        <v/>
      </c>
      <c r="AB184" s="17"/>
      <c r="AC184" s="25"/>
      <c r="AD184" s="81" t="str">
        <f>Kategorie!B184</f>
        <v>.</v>
      </c>
      <c r="AE184" s="79">
        <v>0</v>
      </c>
      <c r="AF184" s="8">
        <v>0</v>
      </c>
      <c r="AG184" s="8">
        <f t="shared" si="519"/>
        <v>0</v>
      </c>
      <c r="AH184" s="83" t="str">
        <f t="shared" si="520"/>
        <v/>
      </c>
      <c r="AI184" s="17"/>
      <c r="AK184" s="81" t="str">
        <f>Kategorie!B184</f>
        <v>.</v>
      </c>
      <c r="AL184" s="79">
        <v>0</v>
      </c>
      <c r="AM184" s="8">
        <v>0</v>
      </c>
      <c r="AN184" s="8">
        <f t="shared" si="521"/>
        <v>0</v>
      </c>
      <c r="AO184" s="83" t="str">
        <f t="shared" si="522"/>
        <v/>
      </c>
      <c r="AP184" s="17"/>
      <c r="AQ184" s="25"/>
      <c r="AR184" s="7" t="str">
        <f>Kategorie!B184</f>
        <v>.</v>
      </c>
      <c r="AS184" s="82">
        <v>0</v>
      </c>
      <c r="AT184" s="8">
        <v>0</v>
      </c>
      <c r="AU184" s="8">
        <f t="shared" si="523"/>
        <v>0</v>
      </c>
      <c r="AV184" s="83" t="str">
        <f t="shared" si="524"/>
        <v/>
      </c>
      <c r="AW184" s="17"/>
      <c r="AY184" s="81" t="str">
        <f>Kategorie!B184</f>
        <v>.</v>
      </c>
      <c r="AZ184" s="79">
        <v>0</v>
      </c>
      <c r="BA184" s="8">
        <v>0</v>
      </c>
      <c r="BB184" s="8">
        <f t="shared" si="525"/>
        <v>0</v>
      </c>
      <c r="BC184" s="83" t="str">
        <f t="shared" si="526"/>
        <v/>
      </c>
      <c r="BD184" s="17"/>
      <c r="BF184" s="81" t="str">
        <f>Kategorie!B184</f>
        <v>.</v>
      </c>
      <c r="BG184" s="82">
        <v>0</v>
      </c>
      <c r="BH184" s="8">
        <v>0</v>
      </c>
      <c r="BI184" s="8">
        <f t="shared" si="527"/>
        <v>0</v>
      </c>
      <c r="BJ184" s="83" t="str">
        <f t="shared" si="528"/>
        <v/>
      </c>
      <c r="BK184" s="17"/>
      <c r="BL184" s="25"/>
      <c r="BM184" s="7" t="str">
        <f>Kategorie!B184</f>
        <v>.</v>
      </c>
      <c r="BN184" s="82">
        <v>0</v>
      </c>
      <c r="BO184" s="8">
        <v>0</v>
      </c>
      <c r="BP184" s="8">
        <f t="shared" si="529"/>
        <v>0</v>
      </c>
      <c r="BQ184" s="83" t="str">
        <f t="shared" si="530"/>
        <v/>
      </c>
      <c r="BR184" s="17"/>
      <c r="BT184" s="81" t="str">
        <f>Kategorie!B184</f>
        <v>.</v>
      </c>
      <c r="BU184" s="82">
        <v>0</v>
      </c>
      <c r="BV184" s="8">
        <v>0</v>
      </c>
      <c r="BW184" s="8">
        <f t="shared" si="531"/>
        <v>0</v>
      </c>
      <c r="BX184" s="83" t="str">
        <f t="shared" si="532"/>
        <v/>
      </c>
      <c r="BY184" s="17"/>
      <c r="BZ184" s="25"/>
      <c r="CA184" s="7" t="str">
        <f>Kategorie!B184</f>
        <v>.</v>
      </c>
      <c r="CB184" s="82">
        <v>0</v>
      </c>
      <c r="CC184" s="8">
        <v>0</v>
      </c>
      <c r="CD184" s="8">
        <f t="shared" si="533"/>
        <v>0</v>
      </c>
      <c r="CE184" s="83" t="str">
        <f t="shared" si="534"/>
        <v/>
      </c>
      <c r="CF184" s="17"/>
    </row>
    <row r="185" spans="2:84" s="71" customFormat="1" outlineLevel="1">
      <c r="B185" s="7"/>
      <c r="C185" s="14"/>
      <c r="D185" s="14"/>
      <c r="E185" s="8"/>
      <c r="F185" s="83"/>
      <c r="G185" s="17"/>
      <c r="I185" s="121" t="s">
        <v>2</v>
      </c>
      <c r="J185" s="14"/>
      <c r="K185" s="14"/>
      <c r="L185" s="8"/>
      <c r="M185" s="83"/>
      <c r="N185" s="17"/>
      <c r="P185" s="14"/>
      <c r="Q185" s="14"/>
      <c r="R185" s="14"/>
      <c r="S185" s="8"/>
      <c r="T185" s="83"/>
      <c r="U185" s="17"/>
      <c r="V185" s="25"/>
      <c r="W185" s="14"/>
      <c r="X185" s="14"/>
      <c r="Y185" s="14"/>
      <c r="Z185" s="8"/>
      <c r="AA185" s="83"/>
      <c r="AB185" s="17"/>
      <c r="AC185" s="25"/>
      <c r="AD185" s="14"/>
      <c r="AE185" s="14"/>
      <c r="AF185" s="14"/>
      <c r="AG185" s="8"/>
      <c r="AH185" s="83"/>
      <c r="AI185" s="17"/>
      <c r="AK185" s="14"/>
      <c r="AL185" s="24"/>
      <c r="AM185" s="8"/>
      <c r="AN185" s="8"/>
      <c r="AO185" s="83"/>
      <c r="AP185" s="17"/>
      <c r="AQ185" s="25"/>
      <c r="AR185" s="14"/>
      <c r="AS185" s="14"/>
      <c r="AT185" s="14"/>
      <c r="AU185" s="8"/>
      <c r="AV185" s="83"/>
      <c r="AW185" s="17"/>
      <c r="AY185" s="14"/>
      <c r="AZ185" s="14"/>
      <c r="BA185" s="14"/>
      <c r="BB185" s="8"/>
      <c r="BC185" s="83"/>
      <c r="BD185" s="17"/>
      <c r="BF185" s="14"/>
      <c r="BG185" s="14"/>
      <c r="BH185" s="14"/>
      <c r="BI185" s="8"/>
      <c r="BJ185" s="83"/>
      <c r="BK185" s="17"/>
      <c r="BL185" s="25"/>
      <c r="BM185" s="14"/>
      <c r="BN185" s="14"/>
      <c r="BO185" s="14"/>
      <c r="BP185" s="8"/>
      <c r="BQ185" s="83"/>
      <c r="BR185" s="17"/>
      <c r="BT185" s="14"/>
      <c r="BU185" s="14"/>
      <c r="BV185" s="14"/>
      <c r="BW185" s="8"/>
      <c r="BX185" s="83"/>
      <c r="BY185" s="17"/>
      <c r="BZ185" s="25"/>
      <c r="CA185" s="14"/>
      <c r="CB185" s="14"/>
      <c r="CC185" s="14"/>
      <c r="CD185" s="8"/>
      <c r="CE185" s="83"/>
      <c r="CF185" s="17"/>
    </row>
    <row r="186" spans="2:84" s="71" customFormat="1" outlineLevel="1">
      <c r="B186" s="87" t="str">
        <f>Kategorie!B187</f>
        <v>Podatki</v>
      </c>
      <c r="C186" s="32">
        <f t="shared" ref="C186:D186" si="535">SUM(C187:C196)</f>
        <v>0</v>
      </c>
      <c r="D186" s="77">
        <f t="shared" si="535"/>
        <v>0</v>
      </c>
      <c r="E186" s="88">
        <f>C186-D186</f>
        <v>0</v>
      </c>
      <c r="F186" s="78" t="str">
        <f>IFERROR(D186/C186,"")</f>
        <v/>
      </c>
      <c r="G186" s="88"/>
      <c r="I186" s="123" t="str">
        <f>Kategorie!B187</f>
        <v>Podatki</v>
      </c>
      <c r="J186" s="32">
        <f t="shared" ref="J186:K186" si="536">SUM(J187:J196)</f>
        <v>0</v>
      </c>
      <c r="K186" s="77">
        <f t="shared" si="536"/>
        <v>0</v>
      </c>
      <c r="L186" s="88">
        <f>J186-K186</f>
        <v>0</v>
      </c>
      <c r="M186" s="78" t="str">
        <f>IFERROR(K186/J186,"")</f>
        <v/>
      </c>
      <c r="N186" s="88"/>
      <c r="P186" s="43" t="str">
        <f>Kategorie!B187</f>
        <v>Podatki</v>
      </c>
      <c r="Q186" s="32">
        <f t="shared" ref="Q186:R186" si="537">SUM(Q187:Q196)</f>
        <v>0</v>
      </c>
      <c r="R186" s="77">
        <f t="shared" si="537"/>
        <v>0</v>
      </c>
      <c r="S186" s="88">
        <f>Q186-R186</f>
        <v>0</v>
      </c>
      <c r="T186" s="78" t="str">
        <f>IFERROR(R186/Q186,"")</f>
        <v/>
      </c>
      <c r="U186" s="88"/>
      <c r="V186" s="89"/>
      <c r="W186" s="43" t="str">
        <f>Kategorie!B187</f>
        <v>Podatki</v>
      </c>
      <c r="X186" s="32">
        <f t="shared" ref="X186:Y186" si="538">SUM(X187:X196)</f>
        <v>0</v>
      </c>
      <c r="Y186" s="77">
        <f t="shared" si="538"/>
        <v>0</v>
      </c>
      <c r="Z186" s="88">
        <f>X186-Y186</f>
        <v>0</v>
      </c>
      <c r="AA186" s="78" t="str">
        <f>IFERROR(Y186/X186,"")</f>
        <v/>
      </c>
      <c r="AB186" s="88"/>
      <c r="AC186" s="89"/>
      <c r="AD186" s="43" t="str">
        <f>Kategorie!B187</f>
        <v>Podatki</v>
      </c>
      <c r="AE186" s="32">
        <f t="shared" ref="AE186:AF186" si="539">SUM(AE187:AE196)</f>
        <v>0</v>
      </c>
      <c r="AF186" s="77">
        <f t="shared" si="539"/>
        <v>0</v>
      </c>
      <c r="AG186" s="88">
        <f>AE186-AF186</f>
        <v>0</v>
      </c>
      <c r="AH186" s="78" t="str">
        <f>IFERROR(AF186/AE186,"")</f>
        <v/>
      </c>
      <c r="AI186" s="88"/>
      <c r="AK186" s="43" t="str">
        <f>Kategorie!B187</f>
        <v>Podatki</v>
      </c>
      <c r="AL186" s="88">
        <f>SUM(Tabela16405860611552259187[[#All],[Kolumna2]])</f>
        <v>0</v>
      </c>
      <c r="AM186" s="88">
        <f>SUM(Tabela16405860611552259187[[#All],[Kolumna3]])</f>
        <v>0</v>
      </c>
      <c r="AN186" s="88">
        <f>AL186-AM186</f>
        <v>0</v>
      </c>
      <c r="AO186" s="78" t="str">
        <f>IFERROR(AM186/AL186,"")</f>
        <v/>
      </c>
      <c r="AP186" s="88"/>
      <c r="AQ186" s="89"/>
      <c r="AR186" s="43" t="str">
        <f>Kategorie!B187</f>
        <v>Podatki</v>
      </c>
      <c r="AS186" s="32">
        <f t="shared" ref="AS186:AT186" si="540">SUM(AS187:AS196)</f>
        <v>0</v>
      </c>
      <c r="AT186" s="77">
        <f t="shared" si="540"/>
        <v>0</v>
      </c>
      <c r="AU186" s="88">
        <f>AS186-AT186</f>
        <v>0</v>
      </c>
      <c r="AV186" s="78" t="str">
        <f>IFERROR(AT186/AS186,"")</f>
        <v/>
      </c>
      <c r="AW186" s="88"/>
      <c r="AY186" s="43" t="str">
        <f>Kategorie!B187</f>
        <v>Podatki</v>
      </c>
      <c r="AZ186" s="32">
        <f t="shared" ref="AZ186:BA186" si="541">SUM(AZ187:AZ196)</f>
        <v>0</v>
      </c>
      <c r="BA186" s="77">
        <f t="shared" si="541"/>
        <v>0</v>
      </c>
      <c r="BB186" s="88">
        <f>AZ186-BA186</f>
        <v>0</v>
      </c>
      <c r="BC186" s="78" t="str">
        <f>IFERROR(BA186/AZ186,"")</f>
        <v/>
      </c>
      <c r="BD186" s="88"/>
      <c r="BF186" s="43" t="str">
        <f>Kategorie!B187</f>
        <v>Podatki</v>
      </c>
      <c r="BG186" s="32">
        <f t="shared" ref="BG186:BH186" si="542">SUM(BG187:BG196)</f>
        <v>0</v>
      </c>
      <c r="BH186" s="77">
        <f t="shared" si="542"/>
        <v>0</v>
      </c>
      <c r="BI186" s="88">
        <f>BG186-BH186</f>
        <v>0</v>
      </c>
      <c r="BJ186" s="78" t="str">
        <f>IFERROR(BH186/BG186,"")</f>
        <v/>
      </c>
      <c r="BK186" s="88"/>
      <c r="BL186" s="89"/>
      <c r="BM186" s="43" t="str">
        <f>Kategorie!B187</f>
        <v>Podatki</v>
      </c>
      <c r="BN186" s="32">
        <f t="shared" ref="BN186:BO186" si="543">SUM(BN187:BN196)</f>
        <v>0</v>
      </c>
      <c r="BO186" s="77">
        <f t="shared" si="543"/>
        <v>0</v>
      </c>
      <c r="BP186" s="88">
        <f>BN186-BO186</f>
        <v>0</v>
      </c>
      <c r="BQ186" s="78" t="str">
        <f>IFERROR(BO186/BN186,"")</f>
        <v/>
      </c>
      <c r="BR186" s="88"/>
      <c r="BT186" s="43" t="str">
        <f>Kategorie!B187</f>
        <v>Podatki</v>
      </c>
      <c r="BU186" s="32">
        <f t="shared" ref="BU186:BV186" si="544">SUM(BU187:BU196)</f>
        <v>0</v>
      </c>
      <c r="BV186" s="77">
        <f t="shared" si="544"/>
        <v>0</v>
      </c>
      <c r="BW186" s="88">
        <f>BU186-BV186</f>
        <v>0</v>
      </c>
      <c r="BX186" s="78" t="str">
        <f>IFERROR(BV186/BU186,"")</f>
        <v/>
      </c>
      <c r="BY186" s="88"/>
      <c r="BZ186" s="89"/>
      <c r="CA186" s="43" t="str">
        <f>Kategorie!B187</f>
        <v>Podatki</v>
      </c>
      <c r="CB186" s="32">
        <f t="shared" ref="CB186:CC186" si="545">SUM(CB187:CB196)</f>
        <v>0</v>
      </c>
      <c r="CC186" s="77">
        <f t="shared" si="545"/>
        <v>0</v>
      </c>
      <c r="CD186" s="88">
        <f>CB186-CC186</f>
        <v>0</v>
      </c>
      <c r="CE186" s="78" t="str">
        <f>IFERROR(CC186/CB186,"")</f>
        <v/>
      </c>
      <c r="CF186" s="88"/>
    </row>
    <row r="187" spans="2:84" s="71" customFormat="1">
      <c r="B187" s="7" t="str">
        <f>Kategorie!B188</f>
        <v>VAT</v>
      </c>
      <c r="C187" s="79">
        <v>0</v>
      </c>
      <c r="D187" s="8">
        <v>0</v>
      </c>
      <c r="E187" s="8">
        <f t="shared" ref="E187:E196" si="546">C187-D187</f>
        <v>0</v>
      </c>
      <c r="F187" s="80" t="str">
        <f t="shared" ref="F187:F196" si="547">IFERROR(D187/C187,"")</f>
        <v/>
      </c>
      <c r="G187" s="8"/>
      <c r="I187" s="122" t="str">
        <f>Kategorie!B188</f>
        <v>VAT</v>
      </c>
      <c r="J187" s="79">
        <v>0</v>
      </c>
      <c r="K187" s="8">
        <v>0</v>
      </c>
      <c r="L187" s="8">
        <f t="shared" ref="L187:L196" si="548">J187-K187</f>
        <v>0</v>
      </c>
      <c r="M187" s="80" t="str">
        <f t="shared" ref="M187:M196" si="549">IFERROR(K187/J187,"")</f>
        <v/>
      </c>
      <c r="N187" s="8"/>
      <c r="P187" s="81" t="str">
        <f>Kategorie!B188</f>
        <v>VAT</v>
      </c>
      <c r="Q187" s="79">
        <v>0</v>
      </c>
      <c r="R187" s="8">
        <v>0</v>
      </c>
      <c r="S187" s="8">
        <f t="shared" ref="S187:S196" si="550">Q187-R187</f>
        <v>0</v>
      </c>
      <c r="T187" s="80" t="str">
        <f t="shared" ref="T187:T196" si="551">IFERROR(R187/Q187,"")</f>
        <v/>
      </c>
      <c r="U187" s="8"/>
      <c r="V187" s="24"/>
      <c r="W187" s="7" t="str">
        <f>Kategorie!B188</f>
        <v>VAT</v>
      </c>
      <c r="X187" s="79">
        <v>0</v>
      </c>
      <c r="Y187" s="8">
        <v>0</v>
      </c>
      <c r="Z187" s="8">
        <f t="shared" ref="Z187:Z196" si="552">X187-Y187</f>
        <v>0</v>
      </c>
      <c r="AA187" s="80" t="str">
        <f t="shared" ref="AA187:AA196" si="553">IFERROR(Y187/X187,"")</f>
        <v/>
      </c>
      <c r="AB187" s="8"/>
      <c r="AC187" s="24"/>
      <c r="AD187" s="81" t="str">
        <f>Kategorie!B188</f>
        <v>VAT</v>
      </c>
      <c r="AE187" s="79">
        <v>0</v>
      </c>
      <c r="AF187" s="8">
        <v>0</v>
      </c>
      <c r="AG187" s="8">
        <f t="shared" ref="AG187:AG196" si="554">AE187-AF187</f>
        <v>0</v>
      </c>
      <c r="AH187" s="80" t="str">
        <f t="shared" ref="AH187:AH196" si="555">IFERROR(AF187/AE187,"")</f>
        <v/>
      </c>
      <c r="AI187" s="8"/>
      <c r="AK187" s="81" t="str">
        <f>Kategorie!B188</f>
        <v>VAT</v>
      </c>
      <c r="AL187" s="79">
        <v>0</v>
      </c>
      <c r="AM187" s="8">
        <v>0</v>
      </c>
      <c r="AN187" s="8">
        <f t="shared" ref="AN187:AN196" si="556">AL187-AM187</f>
        <v>0</v>
      </c>
      <c r="AO187" s="80" t="str">
        <f t="shared" ref="AO187:AO196" si="557">IFERROR(AM187/AL187,"")</f>
        <v/>
      </c>
      <c r="AP187" s="8"/>
      <c r="AQ187" s="24"/>
      <c r="AR187" s="7" t="str">
        <f>Kategorie!B188</f>
        <v>VAT</v>
      </c>
      <c r="AS187" s="82">
        <v>0</v>
      </c>
      <c r="AT187" s="8">
        <v>0</v>
      </c>
      <c r="AU187" s="8">
        <f t="shared" ref="AU187:AU196" si="558">AS187-AT187</f>
        <v>0</v>
      </c>
      <c r="AV187" s="80" t="str">
        <f t="shared" ref="AV187:AV196" si="559">IFERROR(AT187/AS187,"")</f>
        <v/>
      </c>
      <c r="AW187" s="8"/>
      <c r="AY187" s="81" t="str">
        <f>Kategorie!B188</f>
        <v>VAT</v>
      </c>
      <c r="AZ187" s="82">
        <v>0</v>
      </c>
      <c r="BA187" s="8">
        <v>0</v>
      </c>
      <c r="BB187" s="8">
        <f t="shared" ref="BB187:BB196" si="560">AZ187-BA187</f>
        <v>0</v>
      </c>
      <c r="BC187" s="80" t="str">
        <f t="shared" ref="BC187:BC196" si="561">IFERROR(BA187/AZ187,"")</f>
        <v/>
      </c>
      <c r="BD187" s="8"/>
      <c r="BF187" s="81" t="str">
        <f>Kategorie!B188</f>
        <v>VAT</v>
      </c>
      <c r="BG187" s="82">
        <v>0</v>
      </c>
      <c r="BH187" s="8">
        <v>0</v>
      </c>
      <c r="BI187" s="8">
        <f t="shared" ref="BI187:BI196" si="562">BG187-BH187</f>
        <v>0</v>
      </c>
      <c r="BJ187" s="80" t="str">
        <f t="shared" ref="BJ187:BJ196" si="563">IFERROR(BH187/BG187,"")</f>
        <v/>
      </c>
      <c r="BK187" s="8"/>
      <c r="BL187" s="24"/>
      <c r="BM187" s="7" t="str">
        <f>Kategorie!B188</f>
        <v>VAT</v>
      </c>
      <c r="BN187" s="82">
        <v>0</v>
      </c>
      <c r="BO187" s="8">
        <v>0</v>
      </c>
      <c r="BP187" s="8">
        <f t="shared" ref="BP187:BP196" si="564">BN187-BO187</f>
        <v>0</v>
      </c>
      <c r="BQ187" s="80" t="str">
        <f t="shared" ref="BQ187:BQ196" si="565">IFERROR(BO187/BN187,"")</f>
        <v/>
      </c>
      <c r="BR187" s="8"/>
      <c r="BT187" s="81" t="str">
        <f>Kategorie!B188</f>
        <v>VAT</v>
      </c>
      <c r="BU187" s="82">
        <v>0</v>
      </c>
      <c r="BV187" s="8">
        <v>0</v>
      </c>
      <c r="BW187" s="8">
        <f t="shared" ref="BW187:BW196" si="566">BU187-BV187</f>
        <v>0</v>
      </c>
      <c r="BX187" s="80" t="str">
        <f t="shared" ref="BX187:BX196" si="567">IFERROR(BV187/BU187,"")</f>
        <v/>
      </c>
      <c r="BY187" s="8"/>
      <c r="BZ187" s="24"/>
      <c r="CA187" s="7" t="str">
        <f>Kategorie!B188</f>
        <v>VAT</v>
      </c>
      <c r="CB187" s="82">
        <v>0</v>
      </c>
      <c r="CC187" s="8">
        <v>0</v>
      </c>
      <c r="CD187" s="8">
        <f t="shared" ref="CD187:CD196" si="568">CB187-CC187</f>
        <v>0</v>
      </c>
      <c r="CE187" s="80" t="str">
        <f t="shared" ref="CE187:CE196" si="569">IFERROR(CC187/CB187,"")</f>
        <v/>
      </c>
      <c r="CF187" s="8"/>
    </row>
    <row r="188" spans="2:84" s="71" customFormat="1">
      <c r="B188" s="7" t="str">
        <f>Kategorie!B189</f>
        <v xml:space="preserve">ZUS właściciela </v>
      </c>
      <c r="C188" s="79">
        <v>0</v>
      </c>
      <c r="D188" s="8">
        <v>0</v>
      </c>
      <c r="E188" s="8">
        <f t="shared" si="546"/>
        <v>0</v>
      </c>
      <c r="F188" s="80" t="str">
        <f t="shared" si="547"/>
        <v/>
      </c>
      <c r="G188" s="8"/>
      <c r="I188" s="122" t="str">
        <f>Kategorie!B189</f>
        <v xml:space="preserve">ZUS właściciela </v>
      </c>
      <c r="J188" s="79">
        <v>0</v>
      </c>
      <c r="K188" s="8">
        <v>0</v>
      </c>
      <c r="L188" s="8">
        <f t="shared" si="548"/>
        <v>0</v>
      </c>
      <c r="M188" s="80" t="str">
        <f t="shared" si="549"/>
        <v/>
      </c>
      <c r="N188" s="8"/>
      <c r="P188" s="81" t="str">
        <f>Kategorie!B189</f>
        <v xml:space="preserve">ZUS właściciela </v>
      </c>
      <c r="Q188" s="79">
        <v>0</v>
      </c>
      <c r="R188" s="8">
        <v>0</v>
      </c>
      <c r="S188" s="8">
        <f t="shared" si="550"/>
        <v>0</v>
      </c>
      <c r="T188" s="80" t="str">
        <f t="shared" si="551"/>
        <v/>
      </c>
      <c r="U188" s="8"/>
      <c r="V188" s="24"/>
      <c r="W188" s="7" t="str">
        <f>Kategorie!B189</f>
        <v xml:space="preserve">ZUS właściciela </v>
      </c>
      <c r="X188" s="79">
        <v>0</v>
      </c>
      <c r="Y188" s="8">
        <v>0</v>
      </c>
      <c r="Z188" s="8">
        <f t="shared" si="552"/>
        <v>0</v>
      </c>
      <c r="AA188" s="80" t="str">
        <f t="shared" si="553"/>
        <v/>
      </c>
      <c r="AB188" s="8"/>
      <c r="AC188" s="24"/>
      <c r="AD188" s="81" t="str">
        <f>Kategorie!B189</f>
        <v xml:space="preserve">ZUS właściciela </v>
      </c>
      <c r="AE188" s="79">
        <v>0</v>
      </c>
      <c r="AF188" s="8">
        <v>0</v>
      </c>
      <c r="AG188" s="8">
        <f t="shared" si="554"/>
        <v>0</v>
      </c>
      <c r="AH188" s="80" t="str">
        <f t="shared" si="555"/>
        <v/>
      </c>
      <c r="AI188" s="8"/>
      <c r="AK188" s="81" t="str">
        <f>Kategorie!B189</f>
        <v xml:space="preserve">ZUS właściciela </v>
      </c>
      <c r="AL188" s="79">
        <v>0</v>
      </c>
      <c r="AM188" s="8">
        <v>0</v>
      </c>
      <c r="AN188" s="8">
        <f t="shared" si="556"/>
        <v>0</v>
      </c>
      <c r="AO188" s="80" t="str">
        <f t="shared" si="557"/>
        <v/>
      </c>
      <c r="AP188" s="8"/>
      <c r="AQ188" s="24"/>
      <c r="AR188" s="7" t="str">
        <f>Kategorie!B189</f>
        <v xml:space="preserve">ZUS właściciela </v>
      </c>
      <c r="AS188" s="82">
        <v>0</v>
      </c>
      <c r="AT188" s="8">
        <v>0</v>
      </c>
      <c r="AU188" s="8">
        <f t="shared" si="558"/>
        <v>0</v>
      </c>
      <c r="AV188" s="80" t="str">
        <f t="shared" si="559"/>
        <v/>
      </c>
      <c r="AW188" s="8"/>
      <c r="AY188" s="81" t="str">
        <f>Kategorie!B189</f>
        <v xml:space="preserve">ZUS właściciela </v>
      </c>
      <c r="AZ188" s="82">
        <v>0</v>
      </c>
      <c r="BA188" s="8">
        <v>0</v>
      </c>
      <c r="BB188" s="8">
        <f t="shared" si="560"/>
        <v>0</v>
      </c>
      <c r="BC188" s="80" t="str">
        <f t="shared" si="561"/>
        <v/>
      </c>
      <c r="BD188" s="8"/>
      <c r="BF188" s="81" t="str">
        <f>Kategorie!B189</f>
        <v xml:space="preserve">ZUS właściciela </v>
      </c>
      <c r="BG188" s="82">
        <v>0</v>
      </c>
      <c r="BH188" s="8">
        <v>0</v>
      </c>
      <c r="BI188" s="8">
        <f t="shared" si="562"/>
        <v>0</v>
      </c>
      <c r="BJ188" s="80" t="str">
        <f t="shared" si="563"/>
        <v/>
      </c>
      <c r="BK188" s="8"/>
      <c r="BL188" s="24"/>
      <c r="BM188" s="7" t="str">
        <f>Kategorie!B189</f>
        <v xml:space="preserve">ZUS właściciela </v>
      </c>
      <c r="BN188" s="82">
        <v>0</v>
      </c>
      <c r="BO188" s="8">
        <v>0</v>
      </c>
      <c r="BP188" s="8">
        <f t="shared" si="564"/>
        <v>0</v>
      </c>
      <c r="BQ188" s="80" t="str">
        <f t="shared" si="565"/>
        <v/>
      </c>
      <c r="BR188" s="8"/>
      <c r="BT188" s="81" t="str">
        <f>Kategorie!B189</f>
        <v xml:space="preserve">ZUS właściciela </v>
      </c>
      <c r="BU188" s="82">
        <v>0</v>
      </c>
      <c r="BV188" s="8">
        <v>0</v>
      </c>
      <c r="BW188" s="8">
        <f t="shared" si="566"/>
        <v>0</v>
      </c>
      <c r="BX188" s="80" t="str">
        <f t="shared" si="567"/>
        <v/>
      </c>
      <c r="BY188" s="8"/>
      <c r="BZ188" s="24"/>
      <c r="CA188" s="7" t="str">
        <f>Kategorie!B189</f>
        <v xml:space="preserve">ZUS właściciela </v>
      </c>
      <c r="CB188" s="82">
        <v>0</v>
      </c>
      <c r="CC188" s="8">
        <v>0</v>
      </c>
      <c r="CD188" s="8">
        <f t="shared" si="568"/>
        <v>0</v>
      </c>
      <c r="CE188" s="80" t="str">
        <f t="shared" si="569"/>
        <v/>
      </c>
      <c r="CF188" s="8"/>
    </row>
    <row r="189" spans="2:84" s="71" customFormat="1" ht="15" customHeight="1">
      <c r="B189" s="7" t="str">
        <f>Kategorie!B190</f>
        <v>ZUS pracowników</v>
      </c>
      <c r="C189" s="79">
        <v>0</v>
      </c>
      <c r="D189" s="8">
        <v>0</v>
      </c>
      <c r="E189" s="8">
        <f t="shared" si="546"/>
        <v>0</v>
      </c>
      <c r="F189" s="80" t="str">
        <f t="shared" si="547"/>
        <v/>
      </c>
      <c r="G189" s="8"/>
      <c r="I189" s="122" t="str">
        <f>Kategorie!B190</f>
        <v>ZUS pracowników</v>
      </c>
      <c r="J189" s="79">
        <v>0</v>
      </c>
      <c r="K189" s="8">
        <v>0</v>
      </c>
      <c r="L189" s="8">
        <f t="shared" si="548"/>
        <v>0</v>
      </c>
      <c r="M189" s="80" t="str">
        <f t="shared" si="549"/>
        <v/>
      </c>
      <c r="N189" s="8"/>
      <c r="P189" s="81" t="str">
        <f>Kategorie!B190</f>
        <v>ZUS pracowników</v>
      </c>
      <c r="Q189" s="79">
        <v>0</v>
      </c>
      <c r="R189" s="8">
        <v>0</v>
      </c>
      <c r="S189" s="8">
        <f t="shared" si="550"/>
        <v>0</v>
      </c>
      <c r="T189" s="80" t="str">
        <f t="shared" si="551"/>
        <v/>
      </c>
      <c r="U189" s="8"/>
      <c r="V189" s="24"/>
      <c r="W189" s="7" t="str">
        <f>Kategorie!B190</f>
        <v>ZUS pracowników</v>
      </c>
      <c r="X189" s="79">
        <v>0</v>
      </c>
      <c r="Y189" s="8">
        <v>0</v>
      </c>
      <c r="Z189" s="8">
        <f t="shared" si="552"/>
        <v>0</v>
      </c>
      <c r="AA189" s="80" t="str">
        <f t="shared" si="553"/>
        <v/>
      </c>
      <c r="AB189" s="8"/>
      <c r="AC189" s="24"/>
      <c r="AD189" s="81" t="str">
        <f>Kategorie!B190</f>
        <v>ZUS pracowników</v>
      </c>
      <c r="AE189" s="79">
        <v>0</v>
      </c>
      <c r="AF189" s="8">
        <v>0</v>
      </c>
      <c r="AG189" s="8">
        <f t="shared" si="554"/>
        <v>0</v>
      </c>
      <c r="AH189" s="80" t="str">
        <f t="shared" si="555"/>
        <v/>
      </c>
      <c r="AI189" s="8"/>
      <c r="AK189" s="81" t="str">
        <f>Kategorie!B190</f>
        <v>ZUS pracowników</v>
      </c>
      <c r="AL189" s="79">
        <v>0</v>
      </c>
      <c r="AM189" s="8">
        <v>0</v>
      </c>
      <c r="AN189" s="8">
        <f t="shared" si="556"/>
        <v>0</v>
      </c>
      <c r="AO189" s="80" t="str">
        <f t="shared" si="557"/>
        <v/>
      </c>
      <c r="AP189" s="8"/>
      <c r="AQ189" s="24"/>
      <c r="AR189" s="7" t="str">
        <f>Kategorie!B190</f>
        <v>ZUS pracowników</v>
      </c>
      <c r="AS189" s="82">
        <v>0</v>
      </c>
      <c r="AT189" s="8">
        <v>0</v>
      </c>
      <c r="AU189" s="8">
        <f t="shared" si="558"/>
        <v>0</v>
      </c>
      <c r="AV189" s="80" t="str">
        <f t="shared" si="559"/>
        <v/>
      </c>
      <c r="AW189" s="8"/>
      <c r="AY189" s="81" t="str">
        <f>Kategorie!B190</f>
        <v>ZUS pracowników</v>
      </c>
      <c r="AZ189" s="82">
        <v>0</v>
      </c>
      <c r="BA189" s="8">
        <v>0</v>
      </c>
      <c r="BB189" s="8">
        <f t="shared" si="560"/>
        <v>0</v>
      </c>
      <c r="BC189" s="80" t="str">
        <f t="shared" si="561"/>
        <v/>
      </c>
      <c r="BD189" s="8"/>
      <c r="BF189" s="81" t="str">
        <f>Kategorie!B190</f>
        <v>ZUS pracowników</v>
      </c>
      <c r="BG189" s="82">
        <v>0</v>
      </c>
      <c r="BH189" s="8">
        <v>0</v>
      </c>
      <c r="BI189" s="8">
        <f t="shared" si="562"/>
        <v>0</v>
      </c>
      <c r="BJ189" s="80" t="str">
        <f t="shared" si="563"/>
        <v/>
      </c>
      <c r="BK189" s="8"/>
      <c r="BL189" s="24"/>
      <c r="BM189" s="7" t="str">
        <f>Kategorie!B190</f>
        <v>ZUS pracowników</v>
      </c>
      <c r="BN189" s="82">
        <v>0</v>
      </c>
      <c r="BO189" s="8">
        <v>0</v>
      </c>
      <c r="BP189" s="8">
        <f t="shared" si="564"/>
        <v>0</v>
      </c>
      <c r="BQ189" s="80" t="str">
        <f t="shared" si="565"/>
        <v/>
      </c>
      <c r="BR189" s="8"/>
      <c r="BT189" s="81" t="str">
        <f>Kategorie!B190</f>
        <v>ZUS pracowników</v>
      </c>
      <c r="BU189" s="82">
        <v>0</v>
      </c>
      <c r="BV189" s="8">
        <v>0</v>
      </c>
      <c r="BW189" s="8">
        <f t="shared" si="566"/>
        <v>0</v>
      </c>
      <c r="BX189" s="80" t="str">
        <f t="shared" si="567"/>
        <v/>
      </c>
      <c r="BY189" s="8"/>
      <c r="BZ189" s="24"/>
      <c r="CA189" s="7" t="str">
        <f>Kategorie!B190</f>
        <v>ZUS pracowników</v>
      </c>
      <c r="CB189" s="82">
        <v>0</v>
      </c>
      <c r="CC189" s="8">
        <v>0</v>
      </c>
      <c r="CD189" s="8">
        <f t="shared" si="568"/>
        <v>0</v>
      </c>
      <c r="CE189" s="80" t="str">
        <f t="shared" si="569"/>
        <v/>
      </c>
      <c r="CF189" s="8"/>
    </row>
    <row r="190" spans="2:84" s="71" customFormat="1">
      <c r="B190" s="7" t="str">
        <f>Kategorie!B191</f>
        <v xml:space="preserve">podatek od dochodu gabinetu </v>
      </c>
      <c r="C190" s="79">
        <v>0</v>
      </c>
      <c r="D190" s="8">
        <v>0</v>
      </c>
      <c r="E190" s="8">
        <f t="shared" si="546"/>
        <v>0</v>
      </c>
      <c r="F190" s="80" t="str">
        <f t="shared" si="547"/>
        <v/>
      </c>
      <c r="G190" s="8"/>
      <c r="I190" s="122" t="str">
        <f>Kategorie!B191</f>
        <v xml:space="preserve">podatek od dochodu gabinetu </v>
      </c>
      <c r="J190" s="79">
        <v>0</v>
      </c>
      <c r="K190" s="8">
        <v>0</v>
      </c>
      <c r="L190" s="8">
        <f t="shared" si="548"/>
        <v>0</v>
      </c>
      <c r="M190" s="80" t="str">
        <f t="shared" si="549"/>
        <v/>
      </c>
      <c r="N190" s="8"/>
      <c r="P190" s="81" t="str">
        <f>Kategorie!B191</f>
        <v xml:space="preserve">podatek od dochodu gabinetu </v>
      </c>
      <c r="Q190" s="79">
        <v>0</v>
      </c>
      <c r="R190" s="8">
        <v>0</v>
      </c>
      <c r="S190" s="8">
        <f t="shared" si="550"/>
        <v>0</v>
      </c>
      <c r="T190" s="80" t="str">
        <f t="shared" si="551"/>
        <v/>
      </c>
      <c r="U190" s="8"/>
      <c r="V190" s="24"/>
      <c r="W190" s="7" t="str">
        <f>Kategorie!B191</f>
        <v xml:space="preserve">podatek od dochodu gabinetu </v>
      </c>
      <c r="X190" s="79">
        <v>0</v>
      </c>
      <c r="Y190" s="8">
        <v>0</v>
      </c>
      <c r="Z190" s="8">
        <f t="shared" si="552"/>
        <v>0</v>
      </c>
      <c r="AA190" s="80" t="str">
        <f t="shared" si="553"/>
        <v/>
      </c>
      <c r="AB190" s="8"/>
      <c r="AC190" s="24"/>
      <c r="AD190" s="81" t="str">
        <f>Kategorie!B191</f>
        <v xml:space="preserve">podatek od dochodu gabinetu </v>
      </c>
      <c r="AE190" s="79">
        <v>0</v>
      </c>
      <c r="AF190" s="8">
        <v>0</v>
      </c>
      <c r="AG190" s="8">
        <f t="shared" si="554"/>
        <v>0</v>
      </c>
      <c r="AH190" s="80" t="str">
        <f t="shared" si="555"/>
        <v/>
      </c>
      <c r="AI190" s="8"/>
      <c r="AK190" s="81" t="str">
        <f>Kategorie!B191</f>
        <v xml:space="preserve">podatek od dochodu gabinetu </v>
      </c>
      <c r="AL190" s="79">
        <v>0</v>
      </c>
      <c r="AM190" s="8">
        <v>0</v>
      </c>
      <c r="AN190" s="8">
        <f t="shared" si="556"/>
        <v>0</v>
      </c>
      <c r="AO190" s="80" t="str">
        <f t="shared" si="557"/>
        <v/>
      </c>
      <c r="AP190" s="8"/>
      <c r="AQ190" s="24"/>
      <c r="AR190" s="7" t="str">
        <f>Kategorie!B191</f>
        <v xml:space="preserve">podatek od dochodu gabinetu </v>
      </c>
      <c r="AS190" s="82">
        <v>0</v>
      </c>
      <c r="AT190" s="8">
        <v>0</v>
      </c>
      <c r="AU190" s="8">
        <f t="shared" si="558"/>
        <v>0</v>
      </c>
      <c r="AV190" s="80" t="str">
        <f t="shared" si="559"/>
        <v/>
      </c>
      <c r="AW190" s="8"/>
      <c r="AY190" s="81" t="str">
        <f>Kategorie!B191</f>
        <v xml:space="preserve">podatek od dochodu gabinetu </v>
      </c>
      <c r="AZ190" s="82">
        <v>0</v>
      </c>
      <c r="BA190" s="8">
        <v>0</v>
      </c>
      <c r="BB190" s="8">
        <f t="shared" si="560"/>
        <v>0</v>
      </c>
      <c r="BC190" s="80" t="str">
        <f t="shared" si="561"/>
        <v/>
      </c>
      <c r="BD190" s="8"/>
      <c r="BF190" s="81" t="str">
        <f>Kategorie!B191</f>
        <v xml:space="preserve">podatek od dochodu gabinetu </v>
      </c>
      <c r="BG190" s="82">
        <v>0</v>
      </c>
      <c r="BH190" s="8">
        <v>0</v>
      </c>
      <c r="BI190" s="8">
        <f t="shared" si="562"/>
        <v>0</v>
      </c>
      <c r="BJ190" s="80" t="str">
        <f t="shared" si="563"/>
        <v/>
      </c>
      <c r="BK190" s="8"/>
      <c r="BL190" s="24"/>
      <c r="BM190" s="7" t="str">
        <f>Kategorie!B191</f>
        <v xml:space="preserve">podatek od dochodu gabinetu </v>
      </c>
      <c r="BN190" s="82">
        <v>0</v>
      </c>
      <c r="BO190" s="8">
        <v>0</v>
      </c>
      <c r="BP190" s="8">
        <f t="shared" si="564"/>
        <v>0</v>
      </c>
      <c r="BQ190" s="80" t="str">
        <f t="shared" si="565"/>
        <v/>
      </c>
      <c r="BR190" s="8"/>
      <c r="BT190" s="81" t="str">
        <f>Kategorie!B191</f>
        <v xml:space="preserve">podatek od dochodu gabinetu </v>
      </c>
      <c r="BU190" s="82">
        <v>0</v>
      </c>
      <c r="BV190" s="8">
        <v>0</v>
      </c>
      <c r="BW190" s="8">
        <f t="shared" si="566"/>
        <v>0</v>
      </c>
      <c r="BX190" s="80" t="str">
        <f t="shared" si="567"/>
        <v/>
      </c>
      <c r="BY190" s="8"/>
      <c r="BZ190" s="24"/>
      <c r="CA190" s="7" t="str">
        <f>Kategorie!B191</f>
        <v xml:space="preserve">podatek od dochodu gabinetu </v>
      </c>
      <c r="CB190" s="82">
        <v>0</v>
      </c>
      <c r="CC190" s="8">
        <v>0</v>
      </c>
      <c r="CD190" s="8">
        <f t="shared" si="568"/>
        <v>0</v>
      </c>
      <c r="CE190" s="80" t="str">
        <f t="shared" si="569"/>
        <v/>
      </c>
      <c r="CF190" s="8"/>
    </row>
    <row r="191" spans="2:84" s="71" customFormat="1">
      <c r="B191" s="7" t="str">
        <f>Kategorie!B192</f>
        <v>podatki od wynagrodzeń</v>
      </c>
      <c r="C191" s="79">
        <v>0</v>
      </c>
      <c r="D191" s="8">
        <v>0</v>
      </c>
      <c r="E191" s="8">
        <f t="shared" si="546"/>
        <v>0</v>
      </c>
      <c r="F191" s="80" t="str">
        <f t="shared" si="547"/>
        <v/>
      </c>
      <c r="G191" s="8"/>
      <c r="I191" s="122" t="str">
        <f>Kategorie!B192</f>
        <v>podatki od wynagrodzeń</v>
      </c>
      <c r="J191" s="79">
        <v>0</v>
      </c>
      <c r="K191" s="8">
        <v>0</v>
      </c>
      <c r="L191" s="8">
        <f t="shared" si="548"/>
        <v>0</v>
      </c>
      <c r="M191" s="80" t="str">
        <f t="shared" si="549"/>
        <v/>
      </c>
      <c r="N191" s="8"/>
      <c r="P191" s="81" t="str">
        <f>Kategorie!B192</f>
        <v>podatki od wynagrodzeń</v>
      </c>
      <c r="Q191" s="79">
        <v>0</v>
      </c>
      <c r="R191" s="8">
        <v>0</v>
      </c>
      <c r="S191" s="8">
        <f t="shared" si="550"/>
        <v>0</v>
      </c>
      <c r="T191" s="80" t="str">
        <f t="shared" si="551"/>
        <v/>
      </c>
      <c r="U191" s="8"/>
      <c r="V191" s="24"/>
      <c r="W191" s="7" t="str">
        <f>Kategorie!B192</f>
        <v>podatki od wynagrodzeń</v>
      </c>
      <c r="X191" s="79">
        <v>0</v>
      </c>
      <c r="Y191" s="8">
        <v>0</v>
      </c>
      <c r="Z191" s="8">
        <f t="shared" si="552"/>
        <v>0</v>
      </c>
      <c r="AA191" s="80" t="str">
        <f t="shared" si="553"/>
        <v/>
      </c>
      <c r="AB191" s="8"/>
      <c r="AC191" s="24"/>
      <c r="AD191" s="81" t="str">
        <f>Kategorie!B192</f>
        <v>podatki od wynagrodzeń</v>
      </c>
      <c r="AE191" s="79">
        <v>0</v>
      </c>
      <c r="AF191" s="8">
        <v>0</v>
      </c>
      <c r="AG191" s="8">
        <f t="shared" si="554"/>
        <v>0</v>
      </c>
      <c r="AH191" s="80" t="str">
        <f t="shared" si="555"/>
        <v/>
      </c>
      <c r="AI191" s="8"/>
      <c r="AK191" s="81" t="str">
        <f>Kategorie!B192</f>
        <v>podatki od wynagrodzeń</v>
      </c>
      <c r="AL191" s="79">
        <v>0</v>
      </c>
      <c r="AM191" s="8">
        <v>0</v>
      </c>
      <c r="AN191" s="8">
        <f t="shared" si="556"/>
        <v>0</v>
      </c>
      <c r="AO191" s="80" t="str">
        <f t="shared" si="557"/>
        <v/>
      </c>
      <c r="AP191" s="8"/>
      <c r="AQ191" s="24"/>
      <c r="AR191" s="7" t="str">
        <f>Kategorie!B192</f>
        <v>podatki od wynagrodzeń</v>
      </c>
      <c r="AS191" s="82">
        <v>0</v>
      </c>
      <c r="AT191" s="8">
        <v>0</v>
      </c>
      <c r="AU191" s="8">
        <f t="shared" si="558"/>
        <v>0</v>
      </c>
      <c r="AV191" s="80" t="str">
        <f t="shared" si="559"/>
        <v/>
      </c>
      <c r="AW191" s="8"/>
      <c r="AY191" s="81" t="str">
        <f>Kategorie!B192</f>
        <v>podatki od wynagrodzeń</v>
      </c>
      <c r="AZ191" s="82">
        <v>0</v>
      </c>
      <c r="BA191" s="8">
        <v>0</v>
      </c>
      <c r="BB191" s="8">
        <f t="shared" si="560"/>
        <v>0</v>
      </c>
      <c r="BC191" s="80" t="str">
        <f t="shared" si="561"/>
        <v/>
      </c>
      <c r="BD191" s="8"/>
      <c r="BF191" s="81" t="str">
        <f>Kategorie!B192</f>
        <v>podatki od wynagrodzeń</v>
      </c>
      <c r="BG191" s="82">
        <v>0</v>
      </c>
      <c r="BH191" s="8">
        <v>0</v>
      </c>
      <c r="BI191" s="8">
        <f t="shared" si="562"/>
        <v>0</v>
      </c>
      <c r="BJ191" s="80" t="str">
        <f t="shared" si="563"/>
        <v/>
      </c>
      <c r="BK191" s="8"/>
      <c r="BL191" s="24"/>
      <c r="BM191" s="7" t="str">
        <f>Kategorie!B192</f>
        <v>podatki od wynagrodzeń</v>
      </c>
      <c r="BN191" s="82">
        <v>0</v>
      </c>
      <c r="BO191" s="8">
        <v>0</v>
      </c>
      <c r="BP191" s="8">
        <f t="shared" si="564"/>
        <v>0</v>
      </c>
      <c r="BQ191" s="80" t="str">
        <f t="shared" si="565"/>
        <v/>
      </c>
      <c r="BR191" s="8"/>
      <c r="BT191" s="81" t="str">
        <f>Kategorie!B192</f>
        <v>podatki od wynagrodzeń</v>
      </c>
      <c r="BU191" s="82">
        <v>0</v>
      </c>
      <c r="BV191" s="8">
        <v>0</v>
      </c>
      <c r="BW191" s="8">
        <f t="shared" si="566"/>
        <v>0</v>
      </c>
      <c r="BX191" s="80" t="str">
        <f t="shared" si="567"/>
        <v/>
      </c>
      <c r="BY191" s="8"/>
      <c r="BZ191" s="24"/>
      <c r="CA191" s="7" t="str">
        <f>Kategorie!B192</f>
        <v>podatki od wynagrodzeń</v>
      </c>
      <c r="CB191" s="82">
        <v>0</v>
      </c>
      <c r="CC191" s="8">
        <v>0</v>
      </c>
      <c r="CD191" s="8">
        <f t="shared" si="568"/>
        <v>0</v>
      </c>
      <c r="CE191" s="80" t="str">
        <f t="shared" si="569"/>
        <v/>
      </c>
      <c r="CF191" s="8"/>
    </row>
    <row r="192" spans="2:84" s="71" customFormat="1">
      <c r="B192" s="7" t="str">
        <f>Kategorie!B193</f>
        <v>inne</v>
      </c>
      <c r="C192" s="79">
        <v>0</v>
      </c>
      <c r="D192" s="8">
        <v>0</v>
      </c>
      <c r="E192" s="8">
        <f t="shared" si="546"/>
        <v>0</v>
      </c>
      <c r="F192" s="80" t="str">
        <f t="shared" si="547"/>
        <v/>
      </c>
      <c r="G192" s="8"/>
      <c r="I192" s="122" t="str">
        <f>Kategorie!B193</f>
        <v>inne</v>
      </c>
      <c r="J192" s="79">
        <v>0</v>
      </c>
      <c r="K192" s="8">
        <v>0</v>
      </c>
      <c r="L192" s="8">
        <f t="shared" si="548"/>
        <v>0</v>
      </c>
      <c r="M192" s="80" t="str">
        <f t="shared" si="549"/>
        <v/>
      </c>
      <c r="N192" s="8"/>
      <c r="P192" s="81" t="str">
        <f>Kategorie!B193</f>
        <v>inne</v>
      </c>
      <c r="Q192" s="79">
        <v>0</v>
      </c>
      <c r="R192" s="8">
        <v>0</v>
      </c>
      <c r="S192" s="8">
        <f t="shared" si="550"/>
        <v>0</v>
      </c>
      <c r="T192" s="80" t="str">
        <f t="shared" si="551"/>
        <v/>
      </c>
      <c r="U192" s="8"/>
      <c r="V192" s="24"/>
      <c r="W192" s="7" t="str">
        <f>Kategorie!B193</f>
        <v>inne</v>
      </c>
      <c r="X192" s="79">
        <v>0</v>
      </c>
      <c r="Y192" s="8">
        <v>0</v>
      </c>
      <c r="Z192" s="8">
        <f t="shared" si="552"/>
        <v>0</v>
      </c>
      <c r="AA192" s="80" t="str">
        <f t="shared" si="553"/>
        <v/>
      </c>
      <c r="AB192" s="8"/>
      <c r="AC192" s="24"/>
      <c r="AD192" s="81" t="str">
        <f>Kategorie!B193</f>
        <v>inne</v>
      </c>
      <c r="AE192" s="79">
        <v>0</v>
      </c>
      <c r="AF192" s="8">
        <v>0</v>
      </c>
      <c r="AG192" s="8">
        <f t="shared" si="554"/>
        <v>0</v>
      </c>
      <c r="AH192" s="80" t="str">
        <f t="shared" si="555"/>
        <v/>
      </c>
      <c r="AI192" s="8"/>
      <c r="AK192" s="81" t="str">
        <f>Kategorie!B193</f>
        <v>inne</v>
      </c>
      <c r="AL192" s="79">
        <v>0</v>
      </c>
      <c r="AM192" s="8">
        <v>0</v>
      </c>
      <c r="AN192" s="8">
        <f t="shared" si="556"/>
        <v>0</v>
      </c>
      <c r="AO192" s="80" t="str">
        <f t="shared" si="557"/>
        <v/>
      </c>
      <c r="AP192" s="8"/>
      <c r="AQ192" s="24"/>
      <c r="AR192" s="7" t="str">
        <f>Kategorie!B193</f>
        <v>inne</v>
      </c>
      <c r="AS192" s="82">
        <v>0</v>
      </c>
      <c r="AT192" s="8">
        <v>0</v>
      </c>
      <c r="AU192" s="8">
        <f t="shared" si="558"/>
        <v>0</v>
      </c>
      <c r="AV192" s="80" t="str">
        <f t="shared" si="559"/>
        <v/>
      </c>
      <c r="AW192" s="8"/>
      <c r="AY192" s="81" t="str">
        <f>Kategorie!B193</f>
        <v>inne</v>
      </c>
      <c r="AZ192" s="82">
        <v>0</v>
      </c>
      <c r="BA192" s="8">
        <v>0</v>
      </c>
      <c r="BB192" s="8">
        <f t="shared" si="560"/>
        <v>0</v>
      </c>
      <c r="BC192" s="80" t="str">
        <f t="shared" si="561"/>
        <v/>
      </c>
      <c r="BD192" s="8"/>
      <c r="BF192" s="81" t="str">
        <f>Kategorie!B193</f>
        <v>inne</v>
      </c>
      <c r="BG192" s="82">
        <v>0</v>
      </c>
      <c r="BH192" s="8">
        <v>0</v>
      </c>
      <c r="BI192" s="8">
        <f t="shared" si="562"/>
        <v>0</v>
      </c>
      <c r="BJ192" s="80" t="str">
        <f t="shared" si="563"/>
        <v/>
      </c>
      <c r="BK192" s="8"/>
      <c r="BL192" s="24"/>
      <c r="BM192" s="7" t="str">
        <f>Kategorie!B193</f>
        <v>inne</v>
      </c>
      <c r="BN192" s="82">
        <v>0</v>
      </c>
      <c r="BO192" s="8">
        <v>0</v>
      </c>
      <c r="BP192" s="8">
        <f t="shared" si="564"/>
        <v>0</v>
      </c>
      <c r="BQ192" s="80" t="str">
        <f t="shared" si="565"/>
        <v/>
      </c>
      <c r="BR192" s="8"/>
      <c r="BT192" s="81" t="str">
        <f>Kategorie!B193</f>
        <v>inne</v>
      </c>
      <c r="BU192" s="82">
        <v>0</v>
      </c>
      <c r="BV192" s="8">
        <v>0</v>
      </c>
      <c r="BW192" s="8">
        <f t="shared" si="566"/>
        <v>0</v>
      </c>
      <c r="BX192" s="80" t="str">
        <f t="shared" si="567"/>
        <v/>
      </c>
      <c r="BY192" s="8"/>
      <c r="BZ192" s="24"/>
      <c r="CA192" s="7" t="str">
        <f>Kategorie!B193</f>
        <v>inne</v>
      </c>
      <c r="CB192" s="82">
        <v>0</v>
      </c>
      <c r="CC192" s="8">
        <v>0</v>
      </c>
      <c r="CD192" s="8">
        <f t="shared" si="568"/>
        <v>0</v>
      </c>
      <c r="CE192" s="80" t="str">
        <f t="shared" si="569"/>
        <v/>
      </c>
      <c r="CF192" s="8"/>
    </row>
    <row r="193" spans="2:84" s="71" customFormat="1">
      <c r="B193" s="7" t="str">
        <f>Kategorie!B194</f>
        <v>.</v>
      </c>
      <c r="C193" s="79">
        <v>0</v>
      </c>
      <c r="D193" s="8">
        <v>0</v>
      </c>
      <c r="E193" s="8">
        <f t="shared" si="546"/>
        <v>0</v>
      </c>
      <c r="F193" s="80" t="str">
        <f t="shared" si="547"/>
        <v/>
      </c>
      <c r="G193" s="8"/>
      <c r="I193" s="124" t="str">
        <f>Kategorie!B194</f>
        <v>.</v>
      </c>
      <c r="J193" s="79">
        <v>0</v>
      </c>
      <c r="K193" s="8">
        <v>0</v>
      </c>
      <c r="L193" s="8">
        <f t="shared" si="548"/>
        <v>0</v>
      </c>
      <c r="M193" s="80" t="str">
        <f t="shared" si="549"/>
        <v/>
      </c>
      <c r="N193" s="8"/>
      <c r="P193" s="81" t="str">
        <f>Kategorie!B194</f>
        <v>.</v>
      </c>
      <c r="Q193" s="79">
        <v>0</v>
      </c>
      <c r="R193" s="8">
        <v>0</v>
      </c>
      <c r="S193" s="8">
        <f t="shared" si="550"/>
        <v>0</v>
      </c>
      <c r="T193" s="80" t="str">
        <f t="shared" si="551"/>
        <v/>
      </c>
      <c r="U193" s="8"/>
      <c r="V193" s="24"/>
      <c r="W193" s="7" t="str">
        <f>Kategorie!B194</f>
        <v>.</v>
      </c>
      <c r="X193" s="79">
        <v>0</v>
      </c>
      <c r="Y193" s="8">
        <v>0</v>
      </c>
      <c r="Z193" s="8">
        <f t="shared" si="552"/>
        <v>0</v>
      </c>
      <c r="AA193" s="80" t="str">
        <f t="shared" si="553"/>
        <v/>
      </c>
      <c r="AB193" s="8"/>
      <c r="AC193" s="24"/>
      <c r="AD193" s="81" t="str">
        <f>Kategorie!B194</f>
        <v>.</v>
      </c>
      <c r="AE193" s="79">
        <v>0</v>
      </c>
      <c r="AF193" s="8">
        <v>0</v>
      </c>
      <c r="AG193" s="8">
        <f t="shared" si="554"/>
        <v>0</v>
      </c>
      <c r="AH193" s="80" t="str">
        <f t="shared" si="555"/>
        <v/>
      </c>
      <c r="AI193" s="8"/>
      <c r="AK193" s="81" t="str">
        <f>Kategorie!B194</f>
        <v>.</v>
      </c>
      <c r="AL193" s="79">
        <v>0</v>
      </c>
      <c r="AM193" s="8">
        <v>0</v>
      </c>
      <c r="AN193" s="8">
        <f t="shared" si="556"/>
        <v>0</v>
      </c>
      <c r="AO193" s="80" t="str">
        <f t="shared" si="557"/>
        <v/>
      </c>
      <c r="AP193" s="8"/>
      <c r="AQ193" s="24"/>
      <c r="AR193" s="7" t="str">
        <f>Kategorie!B194</f>
        <v>.</v>
      </c>
      <c r="AS193" s="82">
        <v>0</v>
      </c>
      <c r="AT193" s="8">
        <v>0</v>
      </c>
      <c r="AU193" s="8">
        <f t="shared" si="558"/>
        <v>0</v>
      </c>
      <c r="AV193" s="80" t="str">
        <f t="shared" si="559"/>
        <v/>
      </c>
      <c r="AW193" s="8"/>
      <c r="AY193" s="81" t="str">
        <f>Kategorie!B194</f>
        <v>.</v>
      </c>
      <c r="AZ193" s="82">
        <v>0</v>
      </c>
      <c r="BA193" s="8">
        <v>0</v>
      </c>
      <c r="BB193" s="8">
        <f t="shared" si="560"/>
        <v>0</v>
      </c>
      <c r="BC193" s="80" t="str">
        <f t="shared" si="561"/>
        <v/>
      </c>
      <c r="BD193" s="8"/>
      <c r="BF193" s="81" t="str">
        <f>Kategorie!B194</f>
        <v>.</v>
      </c>
      <c r="BG193" s="82">
        <v>0</v>
      </c>
      <c r="BH193" s="8">
        <v>0</v>
      </c>
      <c r="BI193" s="8">
        <f t="shared" si="562"/>
        <v>0</v>
      </c>
      <c r="BJ193" s="80" t="str">
        <f t="shared" si="563"/>
        <v/>
      </c>
      <c r="BK193" s="8"/>
      <c r="BL193" s="24"/>
      <c r="BM193" s="7" t="str">
        <f>Kategorie!B194</f>
        <v>.</v>
      </c>
      <c r="BN193" s="82">
        <v>0</v>
      </c>
      <c r="BO193" s="8">
        <v>0</v>
      </c>
      <c r="BP193" s="8">
        <f t="shared" si="564"/>
        <v>0</v>
      </c>
      <c r="BQ193" s="80" t="str">
        <f t="shared" si="565"/>
        <v/>
      </c>
      <c r="BR193" s="8"/>
      <c r="BT193" s="81" t="str">
        <f>Kategorie!B194</f>
        <v>.</v>
      </c>
      <c r="BU193" s="82">
        <v>0</v>
      </c>
      <c r="BV193" s="8">
        <v>0</v>
      </c>
      <c r="BW193" s="8">
        <f t="shared" si="566"/>
        <v>0</v>
      </c>
      <c r="BX193" s="80" t="str">
        <f t="shared" si="567"/>
        <v/>
      </c>
      <c r="BY193" s="8"/>
      <c r="BZ193" s="24"/>
      <c r="CA193" s="7" t="str">
        <f>Kategorie!B194</f>
        <v>.</v>
      </c>
      <c r="CB193" s="82">
        <v>0</v>
      </c>
      <c r="CC193" s="8">
        <v>0</v>
      </c>
      <c r="CD193" s="8">
        <f t="shared" si="568"/>
        <v>0</v>
      </c>
      <c r="CE193" s="80" t="str">
        <f t="shared" si="569"/>
        <v/>
      </c>
      <c r="CF193" s="8"/>
    </row>
    <row r="194" spans="2:84" s="71" customFormat="1">
      <c r="B194" s="7" t="str">
        <f>Kategorie!B195</f>
        <v>.</v>
      </c>
      <c r="C194" s="79">
        <v>0</v>
      </c>
      <c r="D194" s="8">
        <v>0</v>
      </c>
      <c r="E194" s="8">
        <f t="shared" si="546"/>
        <v>0</v>
      </c>
      <c r="F194" s="80" t="str">
        <f t="shared" si="547"/>
        <v/>
      </c>
      <c r="G194" s="8"/>
      <c r="I194" s="124" t="str">
        <f>Kategorie!B195</f>
        <v>.</v>
      </c>
      <c r="J194" s="79">
        <v>0</v>
      </c>
      <c r="K194" s="8">
        <v>0</v>
      </c>
      <c r="L194" s="8">
        <f t="shared" si="548"/>
        <v>0</v>
      </c>
      <c r="M194" s="80" t="str">
        <f t="shared" si="549"/>
        <v/>
      </c>
      <c r="N194" s="8"/>
      <c r="P194" s="81" t="str">
        <f>Kategorie!B195</f>
        <v>.</v>
      </c>
      <c r="Q194" s="79">
        <v>0</v>
      </c>
      <c r="R194" s="8">
        <v>0</v>
      </c>
      <c r="S194" s="8">
        <f t="shared" si="550"/>
        <v>0</v>
      </c>
      <c r="T194" s="80" t="str">
        <f t="shared" si="551"/>
        <v/>
      </c>
      <c r="U194" s="8"/>
      <c r="V194" s="24"/>
      <c r="W194" s="7" t="str">
        <f>Kategorie!B195</f>
        <v>.</v>
      </c>
      <c r="X194" s="79">
        <v>0</v>
      </c>
      <c r="Y194" s="8">
        <v>0</v>
      </c>
      <c r="Z194" s="8">
        <f t="shared" si="552"/>
        <v>0</v>
      </c>
      <c r="AA194" s="80" t="str">
        <f t="shared" si="553"/>
        <v/>
      </c>
      <c r="AB194" s="8"/>
      <c r="AC194" s="24"/>
      <c r="AD194" s="81" t="str">
        <f>Kategorie!B195</f>
        <v>.</v>
      </c>
      <c r="AE194" s="79">
        <v>0</v>
      </c>
      <c r="AF194" s="8">
        <v>0</v>
      </c>
      <c r="AG194" s="8">
        <f t="shared" si="554"/>
        <v>0</v>
      </c>
      <c r="AH194" s="80" t="str">
        <f t="shared" si="555"/>
        <v/>
      </c>
      <c r="AI194" s="8"/>
      <c r="AK194" s="81" t="str">
        <f>Kategorie!B195</f>
        <v>.</v>
      </c>
      <c r="AL194" s="79">
        <v>0</v>
      </c>
      <c r="AM194" s="8">
        <v>0</v>
      </c>
      <c r="AN194" s="8">
        <f t="shared" si="556"/>
        <v>0</v>
      </c>
      <c r="AO194" s="80" t="str">
        <f t="shared" si="557"/>
        <v/>
      </c>
      <c r="AP194" s="8"/>
      <c r="AQ194" s="24"/>
      <c r="AR194" s="7" t="str">
        <f>Kategorie!B195</f>
        <v>.</v>
      </c>
      <c r="AS194" s="82">
        <v>0</v>
      </c>
      <c r="AT194" s="8">
        <v>0</v>
      </c>
      <c r="AU194" s="8">
        <f t="shared" si="558"/>
        <v>0</v>
      </c>
      <c r="AV194" s="80" t="str">
        <f t="shared" si="559"/>
        <v/>
      </c>
      <c r="AW194" s="8"/>
      <c r="AY194" s="81" t="str">
        <f>Kategorie!B195</f>
        <v>.</v>
      </c>
      <c r="AZ194" s="82">
        <v>0</v>
      </c>
      <c r="BA194" s="8">
        <v>0</v>
      </c>
      <c r="BB194" s="8">
        <f t="shared" si="560"/>
        <v>0</v>
      </c>
      <c r="BC194" s="80" t="str">
        <f t="shared" si="561"/>
        <v/>
      </c>
      <c r="BD194" s="8"/>
      <c r="BF194" s="81" t="str">
        <f>Kategorie!B195</f>
        <v>.</v>
      </c>
      <c r="BG194" s="82">
        <v>0</v>
      </c>
      <c r="BH194" s="8">
        <v>0</v>
      </c>
      <c r="BI194" s="8">
        <f t="shared" si="562"/>
        <v>0</v>
      </c>
      <c r="BJ194" s="80" t="str">
        <f t="shared" si="563"/>
        <v/>
      </c>
      <c r="BK194" s="8"/>
      <c r="BL194" s="24"/>
      <c r="BM194" s="7" t="str">
        <f>Kategorie!B195</f>
        <v>.</v>
      </c>
      <c r="BN194" s="82">
        <v>0</v>
      </c>
      <c r="BO194" s="8">
        <v>0</v>
      </c>
      <c r="BP194" s="8">
        <f t="shared" si="564"/>
        <v>0</v>
      </c>
      <c r="BQ194" s="80" t="str">
        <f t="shared" si="565"/>
        <v/>
      </c>
      <c r="BR194" s="8"/>
      <c r="BT194" s="81" t="str">
        <f>Kategorie!B195</f>
        <v>.</v>
      </c>
      <c r="BU194" s="82">
        <v>0</v>
      </c>
      <c r="BV194" s="8">
        <v>0</v>
      </c>
      <c r="BW194" s="8">
        <f t="shared" si="566"/>
        <v>0</v>
      </c>
      <c r="BX194" s="80" t="str">
        <f t="shared" si="567"/>
        <v/>
      </c>
      <c r="BY194" s="8"/>
      <c r="BZ194" s="24"/>
      <c r="CA194" s="7" t="str">
        <f>Kategorie!B195</f>
        <v>.</v>
      </c>
      <c r="CB194" s="82">
        <v>0</v>
      </c>
      <c r="CC194" s="8">
        <v>0</v>
      </c>
      <c r="CD194" s="8">
        <f t="shared" si="568"/>
        <v>0</v>
      </c>
      <c r="CE194" s="80" t="str">
        <f t="shared" si="569"/>
        <v/>
      </c>
      <c r="CF194" s="8"/>
    </row>
    <row r="195" spans="2:84" s="71" customFormat="1">
      <c r="B195" s="7" t="str">
        <f>Kategorie!B196</f>
        <v>.</v>
      </c>
      <c r="C195" s="79">
        <v>0</v>
      </c>
      <c r="D195" s="8">
        <v>0</v>
      </c>
      <c r="E195" s="8">
        <f t="shared" si="546"/>
        <v>0</v>
      </c>
      <c r="F195" s="83" t="str">
        <f t="shared" si="547"/>
        <v/>
      </c>
      <c r="G195" s="17"/>
      <c r="I195" s="124" t="str">
        <f>Kategorie!B196</f>
        <v>.</v>
      </c>
      <c r="J195" s="79">
        <v>0</v>
      </c>
      <c r="K195" s="8">
        <v>0</v>
      </c>
      <c r="L195" s="8">
        <f t="shared" si="548"/>
        <v>0</v>
      </c>
      <c r="M195" s="83" t="str">
        <f t="shared" si="549"/>
        <v/>
      </c>
      <c r="N195" s="17"/>
      <c r="P195" s="81" t="str">
        <f>Kategorie!B196</f>
        <v>.</v>
      </c>
      <c r="Q195" s="79">
        <v>0</v>
      </c>
      <c r="R195" s="8">
        <v>0</v>
      </c>
      <c r="S195" s="8">
        <f t="shared" si="550"/>
        <v>0</v>
      </c>
      <c r="T195" s="83" t="str">
        <f t="shared" si="551"/>
        <v/>
      </c>
      <c r="U195" s="17"/>
      <c r="V195" s="25"/>
      <c r="W195" s="7" t="str">
        <f>Kategorie!B196</f>
        <v>.</v>
      </c>
      <c r="X195" s="79">
        <v>0</v>
      </c>
      <c r="Y195" s="8">
        <v>0</v>
      </c>
      <c r="Z195" s="8">
        <f t="shared" si="552"/>
        <v>0</v>
      </c>
      <c r="AA195" s="83" t="str">
        <f t="shared" si="553"/>
        <v/>
      </c>
      <c r="AB195" s="17"/>
      <c r="AC195" s="25"/>
      <c r="AD195" s="81" t="str">
        <f>Kategorie!B196</f>
        <v>.</v>
      </c>
      <c r="AE195" s="79">
        <v>0</v>
      </c>
      <c r="AF195" s="8">
        <v>0</v>
      </c>
      <c r="AG195" s="8">
        <f t="shared" si="554"/>
        <v>0</v>
      </c>
      <c r="AH195" s="83" t="str">
        <f t="shared" si="555"/>
        <v/>
      </c>
      <c r="AI195" s="17"/>
      <c r="AK195" s="81" t="str">
        <f>Kategorie!B196</f>
        <v>.</v>
      </c>
      <c r="AL195" s="79">
        <v>0</v>
      </c>
      <c r="AM195" s="8">
        <v>0</v>
      </c>
      <c r="AN195" s="8">
        <f t="shared" si="556"/>
        <v>0</v>
      </c>
      <c r="AO195" s="83" t="str">
        <f t="shared" si="557"/>
        <v/>
      </c>
      <c r="AP195" s="17"/>
      <c r="AQ195" s="25"/>
      <c r="AR195" s="7" t="str">
        <f>Kategorie!B196</f>
        <v>.</v>
      </c>
      <c r="AS195" s="82">
        <v>0</v>
      </c>
      <c r="AT195" s="8">
        <v>0</v>
      </c>
      <c r="AU195" s="8">
        <f t="shared" si="558"/>
        <v>0</v>
      </c>
      <c r="AV195" s="83" t="str">
        <f t="shared" si="559"/>
        <v/>
      </c>
      <c r="AW195" s="17"/>
      <c r="AY195" s="81" t="str">
        <f>Kategorie!B196</f>
        <v>.</v>
      </c>
      <c r="AZ195" s="82">
        <v>0</v>
      </c>
      <c r="BA195" s="8">
        <v>0</v>
      </c>
      <c r="BB195" s="8">
        <f t="shared" si="560"/>
        <v>0</v>
      </c>
      <c r="BC195" s="83" t="str">
        <f t="shared" si="561"/>
        <v/>
      </c>
      <c r="BD195" s="17"/>
      <c r="BF195" s="81" t="str">
        <f>Kategorie!B196</f>
        <v>.</v>
      </c>
      <c r="BG195" s="82">
        <v>0</v>
      </c>
      <c r="BH195" s="8">
        <v>0</v>
      </c>
      <c r="BI195" s="8">
        <f t="shared" si="562"/>
        <v>0</v>
      </c>
      <c r="BJ195" s="83" t="str">
        <f t="shared" si="563"/>
        <v/>
      </c>
      <c r="BK195" s="17"/>
      <c r="BL195" s="25"/>
      <c r="BM195" s="7" t="str">
        <f>Kategorie!B196</f>
        <v>.</v>
      </c>
      <c r="BN195" s="82">
        <v>0</v>
      </c>
      <c r="BO195" s="8">
        <v>0</v>
      </c>
      <c r="BP195" s="8">
        <f t="shared" si="564"/>
        <v>0</v>
      </c>
      <c r="BQ195" s="83" t="str">
        <f t="shared" si="565"/>
        <v/>
      </c>
      <c r="BR195" s="17"/>
      <c r="BT195" s="81" t="str">
        <f>Kategorie!B196</f>
        <v>.</v>
      </c>
      <c r="BU195" s="82">
        <v>0</v>
      </c>
      <c r="BV195" s="8">
        <v>0</v>
      </c>
      <c r="BW195" s="8">
        <f t="shared" si="566"/>
        <v>0</v>
      </c>
      <c r="BX195" s="83" t="str">
        <f t="shared" si="567"/>
        <v/>
      </c>
      <c r="BY195" s="17"/>
      <c r="BZ195" s="25"/>
      <c r="CA195" s="7" t="str">
        <f>Kategorie!B196</f>
        <v>.</v>
      </c>
      <c r="CB195" s="82">
        <v>0</v>
      </c>
      <c r="CC195" s="8">
        <v>0</v>
      </c>
      <c r="CD195" s="8">
        <f t="shared" si="568"/>
        <v>0</v>
      </c>
      <c r="CE195" s="83" t="str">
        <f t="shared" si="569"/>
        <v/>
      </c>
      <c r="CF195" s="17"/>
    </row>
    <row r="196" spans="2:84" s="71" customFormat="1">
      <c r="B196" s="7" t="str">
        <f>Kategorie!B197</f>
        <v>.</v>
      </c>
      <c r="C196" s="79">
        <v>0</v>
      </c>
      <c r="D196" s="8">
        <v>0</v>
      </c>
      <c r="E196" s="8">
        <f t="shared" si="546"/>
        <v>0</v>
      </c>
      <c r="F196" s="83" t="str">
        <f t="shared" si="547"/>
        <v/>
      </c>
      <c r="G196" s="17"/>
      <c r="I196" s="124" t="str">
        <f>Kategorie!B197</f>
        <v>.</v>
      </c>
      <c r="J196" s="79">
        <v>0</v>
      </c>
      <c r="K196" s="8">
        <v>0</v>
      </c>
      <c r="L196" s="8">
        <f t="shared" si="548"/>
        <v>0</v>
      </c>
      <c r="M196" s="83" t="str">
        <f t="shared" si="549"/>
        <v/>
      </c>
      <c r="N196" s="17"/>
      <c r="P196" s="81" t="str">
        <f>Kategorie!B197</f>
        <v>.</v>
      </c>
      <c r="Q196" s="79">
        <v>0</v>
      </c>
      <c r="R196" s="8">
        <v>0</v>
      </c>
      <c r="S196" s="8">
        <f t="shared" si="550"/>
        <v>0</v>
      </c>
      <c r="T196" s="83" t="str">
        <f t="shared" si="551"/>
        <v/>
      </c>
      <c r="U196" s="17"/>
      <c r="V196" s="25"/>
      <c r="W196" s="7" t="str">
        <f>Kategorie!B197</f>
        <v>.</v>
      </c>
      <c r="X196" s="79">
        <v>0</v>
      </c>
      <c r="Y196" s="8">
        <v>0</v>
      </c>
      <c r="Z196" s="8">
        <f t="shared" si="552"/>
        <v>0</v>
      </c>
      <c r="AA196" s="83" t="str">
        <f t="shared" si="553"/>
        <v/>
      </c>
      <c r="AB196" s="17"/>
      <c r="AC196" s="25"/>
      <c r="AD196" s="81" t="str">
        <f>Kategorie!B197</f>
        <v>.</v>
      </c>
      <c r="AE196" s="79">
        <v>0</v>
      </c>
      <c r="AF196" s="8">
        <v>0</v>
      </c>
      <c r="AG196" s="8">
        <f t="shared" si="554"/>
        <v>0</v>
      </c>
      <c r="AH196" s="83" t="str">
        <f t="shared" si="555"/>
        <v/>
      </c>
      <c r="AI196" s="17"/>
      <c r="AK196" s="81" t="str">
        <f>Kategorie!B197</f>
        <v>.</v>
      </c>
      <c r="AL196" s="79">
        <v>0</v>
      </c>
      <c r="AM196" s="8">
        <v>0</v>
      </c>
      <c r="AN196" s="8">
        <f t="shared" si="556"/>
        <v>0</v>
      </c>
      <c r="AO196" s="83" t="str">
        <f t="shared" si="557"/>
        <v/>
      </c>
      <c r="AP196" s="17"/>
      <c r="AQ196" s="25"/>
      <c r="AR196" s="7" t="str">
        <f>Kategorie!B197</f>
        <v>.</v>
      </c>
      <c r="AS196" s="82">
        <v>0</v>
      </c>
      <c r="AT196" s="8">
        <v>0</v>
      </c>
      <c r="AU196" s="8">
        <f t="shared" si="558"/>
        <v>0</v>
      </c>
      <c r="AV196" s="83" t="str">
        <f t="shared" si="559"/>
        <v/>
      </c>
      <c r="AW196" s="17"/>
      <c r="AY196" s="81" t="str">
        <f>Kategorie!B197</f>
        <v>.</v>
      </c>
      <c r="AZ196" s="82">
        <v>0</v>
      </c>
      <c r="BA196" s="8">
        <v>0</v>
      </c>
      <c r="BB196" s="8">
        <f t="shared" si="560"/>
        <v>0</v>
      </c>
      <c r="BC196" s="83" t="str">
        <f t="shared" si="561"/>
        <v/>
      </c>
      <c r="BD196" s="17"/>
      <c r="BF196" s="81" t="str">
        <f>Kategorie!B197</f>
        <v>.</v>
      </c>
      <c r="BG196" s="82">
        <v>0</v>
      </c>
      <c r="BH196" s="8">
        <v>0</v>
      </c>
      <c r="BI196" s="8">
        <f t="shared" si="562"/>
        <v>0</v>
      </c>
      <c r="BJ196" s="83" t="str">
        <f t="shared" si="563"/>
        <v/>
      </c>
      <c r="BK196" s="17"/>
      <c r="BL196" s="25"/>
      <c r="BM196" s="7" t="str">
        <f>Kategorie!B197</f>
        <v>.</v>
      </c>
      <c r="BN196" s="82">
        <v>0</v>
      </c>
      <c r="BO196" s="8">
        <v>0</v>
      </c>
      <c r="BP196" s="8">
        <f t="shared" si="564"/>
        <v>0</v>
      </c>
      <c r="BQ196" s="83" t="str">
        <f t="shared" si="565"/>
        <v/>
      </c>
      <c r="BR196" s="17"/>
      <c r="BT196" s="81" t="str">
        <f>Kategorie!B197</f>
        <v>.</v>
      </c>
      <c r="BU196" s="82">
        <v>0</v>
      </c>
      <c r="BV196" s="8">
        <v>0</v>
      </c>
      <c r="BW196" s="8">
        <f t="shared" si="566"/>
        <v>0</v>
      </c>
      <c r="BX196" s="83" t="str">
        <f t="shared" si="567"/>
        <v/>
      </c>
      <c r="BY196" s="17"/>
      <c r="BZ196" s="25"/>
      <c r="CA196" s="7" t="str">
        <f>Kategorie!B197</f>
        <v>.</v>
      </c>
      <c r="CB196" s="82">
        <v>0</v>
      </c>
      <c r="CC196" s="8">
        <v>0</v>
      </c>
      <c r="CD196" s="8">
        <f t="shared" si="568"/>
        <v>0</v>
      </c>
      <c r="CE196" s="83" t="str">
        <f t="shared" si="569"/>
        <v/>
      </c>
      <c r="CF196" s="17"/>
    </row>
    <row r="197" spans="2:84" s="71" customFormat="1">
      <c r="B197" s="14"/>
      <c r="C197" s="14"/>
      <c r="D197" s="14"/>
      <c r="E197" s="14"/>
      <c r="F197" s="14"/>
      <c r="G197" s="14"/>
      <c r="I197" s="121" t="s">
        <v>2</v>
      </c>
      <c r="J197" s="14"/>
      <c r="K197" s="14"/>
      <c r="L197" s="14"/>
      <c r="M197" s="14"/>
      <c r="N197" s="14"/>
      <c r="P197" s="14"/>
      <c r="Q197" s="14"/>
      <c r="R197" s="14"/>
      <c r="S197" s="14"/>
      <c r="T197" s="14"/>
      <c r="U197" s="14"/>
      <c r="W197" s="14"/>
      <c r="X197" s="14"/>
      <c r="Y197" s="14"/>
      <c r="Z197" s="14"/>
      <c r="AA197" s="14"/>
      <c r="AB197" s="14"/>
      <c r="AD197" s="14"/>
      <c r="AE197" s="14"/>
      <c r="AF197" s="14"/>
      <c r="AG197" s="14"/>
      <c r="AH197" s="14"/>
      <c r="AI197" s="14"/>
      <c r="AK197" s="14"/>
      <c r="AL197" s="14"/>
      <c r="AM197" s="14"/>
      <c r="AN197" s="14"/>
      <c r="AO197" s="14"/>
      <c r="AP197" s="14"/>
      <c r="AR197" s="14"/>
      <c r="AS197" s="14"/>
      <c r="AT197" s="14"/>
      <c r="AU197" s="14"/>
      <c r="AV197" s="14"/>
      <c r="AW197" s="14"/>
      <c r="AY197" s="14"/>
      <c r="AZ197" s="14"/>
      <c r="BA197" s="14"/>
      <c r="BB197" s="14"/>
      <c r="BC197" s="14"/>
      <c r="BD197" s="14"/>
      <c r="BF197" s="14"/>
      <c r="BG197" s="14"/>
      <c r="BH197" s="14"/>
      <c r="BI197" s="14"/>
      <c r="BJ197" s="14"/>
      <c r="BK197" s="14"/>
      <c r="BM197" s="14"/>
      <c r="BN197" s="14"/>
      <c r="BO197" s="14"/>
      <c r="BP197" s="14"/>
      <c r="BQ197" s="14"/>
      <c r="BR197" s="14"/>
      <c r="BT197" s="18" t="s">
        <v>2</v>
      </c>
      <c r="BU197" s="14"/>
      <c r="BV197" s="14"/>
      <c r="BW197" s="14"/>
      <c r="BX197" s="14"/>
      <c r="BY197" s="14"/>
      <c r="CA197" s="14"/>
      <c r="CB197" s="14"/>
      <c r="CC197" s="14"/>
      <c r="CD197" s="14"/>
      <c r="CE197" s="14"/>
      <c r="CF197" s="14"/>
    </row>
    <row r="198" spans="2:84" s="71" customFormat="1">
      <c r="B198" s="87" t="str">
        <f>Kategorie!B199</f>
        <v>Nieprzewidziane sytuacje</v>
      </c>
      <c r="C198" s="32">
        <f t="shared" ref="C198:D198" si="570">SUM(C199:C208)</f>
        <v>0</v>
      </c>
      <c r="D198" s="77">
        <f t="shared" si="570"/>
        <v>0</v>
      </c>
      <c r="E198" s="88">
        <f>C198-D198</f>
        <v>0</v>
      </c>
      <c r="F198" s="78" t="str">
        <f>IFERROR(D198/C198,"")</f>
        <v/>
      </c>
      <c r="G198" s="88"/>
      <c r="I198" s="123" t="str">
        <f>Kategorie!B199</f>
        <v>Nieprzewidziane sytuacje</v>
      </c>
      <c r="J198" s="32">
        <f t="shared" ref="J198:K198" si="571">SUM(J199:J208)</f>
        <v>0</v>
      </c>
      <c r="K198" s="77">
        <f t="shared" si="571"/>
        <v>0</v>
      </c>
      <c r="L198" s="88">
        <f>J198-K198</f>
        <v>0</v>
      </c>
      <c r="M198" s="78" t="str">
        <f>IFERROR(K198/J198,"")</f>
        <v/>
      </c>
      <c r="N198" s="88"/>
      <c r="P198" s="43" t="str">
        <f>Kategorie!B199</f>
        <v>Nieprzewidziane sytuacje</v>
      </c>
      <c r="Q198" s="32">
        <f t="shared" ref="Q198:R198" si="572">SUM(Q199:Q208)</f>
        <v>0</v>
      </c>
      <c r="R198" s="77">
        <f t="shared" si="572"/>
        <v>0</v>
      </c>
      <c r="S198" s="88">
        <f>Q198-R198</f>
        <v>0</v>
      </c>
      <c r="T198" s="78" t="str">
        <f>IFERROR(R198/Q198,"")</f>
        <v/>
      </c>
      <c r="U198" s="88"/>
      <c r="V198" s="89"/>
      <c r="W198" s="43" t="str">
        <f>Kategorie!B199</f>
        <v>Nieprzewidziane sytuacje</v>
      </c>
      <c r="X198" s="32">
        <f t="shared" ref="X198:Y198" si="573">SUM(X199:X208)</f>
        <v>0</v>
      </c>
      <c r="Y198" s="77">
        <f t="shared" si="573"/>
        <v>0</v>
      </c>
      <c r="Z198" s="88">
        <f>X198-Y198</f>
        <v>0</v>
      </c>
      <c r="AA198" s="78" t="str">
        <f>IFERROR(Y198/X198,"")</f>
        <v/>
      </c>
      <c r="AB198" s="88"/>
      <c r="AC198" s="89"/>
      <c r="AD198" s="43" t="str">
        <f>Kategorie!B199</f>
        <v>Nieprzewidziane sytuacje</v>
      </c>
      <c r="AE198" s="32">
        <f t="shared" ref="AE198:AF198" si="574">SUM(AE199:AE208)</f>
        <v>0</v>
      </c>
      <c r="AF198" s="77">
        <f t="shared" si="574"/>
        <v>0</v>
      </c>
      <c r="AG198" s="88">
        <f>AE198-AF198</f>
        <v>0</v>
      </c>
      <c r="AH198" s="78" t="str">
        <f>IFERROR(AF198/AE198,"")</f>
        <v/>
      </c>
      <c r="AI198" s="88"/>
      <c r="AK198" s="43" t="str">
        <f>Kategorie!B199</f>
        <v>Nieprzewidziane sytuacje</v>
      </c>
      <c r="AL198" s="88">
        <f>SUM(Tabela16405860611752362188[[#All],[Kolumna2]])</f>
        <v>0</v>
      </c>
      <c r="AM198" s="88">
        <f>SUM(Tabela16405860611752362188[[#All],[Kolumna3]])</f>
        <v>0</v>
      </c>
      <c r="AN198" s="88">
        <f>AL198-AM198</f>
        <v>0</v>
      </c>
      <c r="AO198" s="78" t="str">
        <f>IFERROR(AM198/AL198,"")</f>
        <v/>
      </c>
      <c r="AP198" s="88"/>
      <c r="AQ198" s="89"/>
      <c r="AR198" s="43" t="str">
        <f>Kategorie!B199</f>
        <v>Nieprzewidziane sytuacje</v>
      </c>
      <c r="AS198" s="32">
        <f t="shared" ref="AS198:AT198" si="575">SUM(AS199:AS208)</f>
        <v>0</v>
      </c>
      <c r="AT198" s="77">
        <f t="shared" si="575"/>
        <v>0</v>
      </c>
      <c r="AU198" s="88">
        <f>AS198-AT198</f>
        <v>0</v>
      </c>
      <c r="AV198" s="78" t="str">
        <f>IFERROR(AT198/AS198,"")</f>
        <v/>
      </c>
      <c r="AW198" s="88"/>
      <c r="AY198" s="43" t="str">
        <f>Kategorie!B199</f>
        <v>Nieprzewidziane sytuacje</v>
      </c>
      <c r="AZ198" s="32">
        <f t="shared" ref="AZ198:BA198" si="576">SUM(AZ199:AZ208)</f>
        <v>0</v>
      </c>
      <c r="BA198" s="77">
        <f t="shared" si="576"/>
        <v>0</v>
      </c>
      <c r="BB198" s="88">
        <f>AZ198-BA198</f>
        <v>0</v>
      </c>
      <c r="BC198" s="78" t="str">
        <f>IFERROR(BA198/AZ198,"")</f>
        <v/>
      </c>
      <c r="BD198" s="88"/>
      <c r="BF198" s="43" t="str">
        <f>Kategorie!B199</f>
        <v>Nieprzewidziane sytuacje</v>
      </c>
      <c r="BG198" s="32">
        <f t="shared" ref="BG198:BH198" si="577">SUM(BG199:BG208)</f>
        <v>0</v>
      </c>
      <c r="BH198" s="77">
        <f t="shared" si="577"/>
        <v>0</v>
      </c>
      <c r="BI198" s="88">
        <f>BG198-BH198</f>
        <v>0</v>
      </c>
      <c r="BJ198" s="78" t="str">
        <f>IFERROR(BH198/BG198,"")</f>
        <v/>
      </c>
      <c r="BK198" s="88"/>
      <c r="BL198" s="89"/>
      <c r="BM198" s="43" t="str">
        <f>Kategorie!B199</f>
        <v>Nieprzewidziane sytuacje</v>
      </c>
      <c r="BN198" s="32">
        <f t="shared" ref="BN198:BO198" si="578">SUM(BN199:BN208)</f>
        <v>0</v>
      </c>
      <c r="BO198" s="77">
        <f t="shared" si="578"/>
        <v>0</v>
      </c>
      <c r="BP198" s="88">
        <f>BN198-BO198</f>
        <v>0</v>
      </c>
      <c r="BQ198" s="78" t="str">
        <f>IFERROR(BO198/BN198,"")</f>
        <v/>
      </c>
      <c r="BR198" s="88"/>
      <c r="BT198" s="87" t="str">
        <f>Kategorie!B199</f>
        <v>Nieprzewidziane sytuacje</v>
      </c>
      <c r="BU198" s="32">
        <f t="shared" ref="BU198:BV198" si="579">SUM(BU199:BU208)</f>
        <v>0</v>
      </c>
      <c r="BV198" s="77">
        <f t="shared" si="579"/>
        <v>0</v>
      </c>
      <c r="BW198" s="88">
        <f>BU198-BV198</f>
        <v>0</v>
      </c>
      <c r="BX198" s="78" t="str">
        <f>IFERROR(BV198/BU198,"")</f>
        <v/>
      </c>
      <c r="BY198" s="88"/>
      <c r="BZ198" s="89"/>
      <c r="CA198" s="43" t="str">
        <f>Kategorie!B199</f>
        <v>Nieprzewidziane sytuacje</v>
      </c>
      <c r="CB198" s="32">
        <f t="shared" ref="CB198:CC198" si="580">SUM(CB199:CB208)</f>
        <v>0</v>
      </c>
      <c r="CC198" s="77">
        <f t="shared" si="580"/>
        <v>0</v>
      </c>
      <c r="CD198" s="88">
        <f>CB198-CC198</f>
        <v>0</v>
      </c>
      <c r="CE198" s="78" t="str">
        <f>IFERROR(CC198/CB198,"")</f>
        <v/>
      </c>
      <c r="CF198" s="88"/>
    </row>
    <row r="199" spans="2:84" s="71" customFormat="1">
      <c r="B199" s="7" t="str">
        <f>Kategorie!B200</f>
        <v xml:space="preserve">naprawa sprzętu, który uległ awarii </v>
      </c>
      <c r="C199" s="79">
        <v>0</v>
      </c>
      <c r="D199" s="8">
        <v>0</v>
      </c>
      <c r="E199" s="8">
        <f t="shared" ref="E199:E208" si="581">C199-D199</f>
        <v>0</v>
      </c>
      <c r="F199" s="80" t="str">
        <f t="shared" ref="F199:F208" si="582">IFERROR(D199/C199,"")</f>
        <v/>
      </c>
      <c r="G199" s="8"/>
      <c r="I199" s="122" t="str">
        <f>Kategorie!B200</f>
        <v xml:space="preserve">naprawa sprzętu, który uległ awarii </v>
      </c>
      <c r="J199" s="79">
        <v>0</v>
      </c>
      <c r="K199" s="8">
        <v>0</v>
      </c>
      <c r="L199" s="8">
        <f t="shared" ref="L199:L208" si="583">J199-K199</f>
        <v>0</v>
      </c>
      <c r="M199" s="80" t="str">
        <f t="shared" ref="M199:M208" si="584">IFERROR(K199/J199,"")</f>
        <v/>
      </c>
      <c r="N199" s="8"/>
      <c r="P199" s="81" t="str">
        <f>Kategorie!B200</f>
        <v xml:space="preserve">naprawa sprzętu, który uległ awarii </v>
      </c>
      <c r="Q199" s="79">
        <v>0</v>
      </c>
      <c r="R199" s="8">
        <v>0</v>
      </c>
      <c r="S199" s="8">
        <f t="shared" ref="S199:S208" si="585">Q199-R199</f>
        <v>0</v>
      </c>
      <c r="T199" s="80" t="str">
        <f t="shared" ref="T199:T208" si="586">IFERROR(R199/Q199,"")</f>
        <v/>
      </c>
      <c r="U199" s="8"/>
      <c r="V199" s="24"/>
      <c r="W199" s="7" t="str">
        <f>Kategorie!B200</f>
        <v xml:space="preserve">naprawa sprzętu, który uległ awarii </v>
      </c>
      <c r="X199" s="79">
        <v>0</v>
      </c>
      <c r="Y199" s="8">
        <v>0</v>
      </c>
      <c r="Z199" s="8">
        <f t="shared" ref="Z199:Z208" si="587">X199-Y199</f>
        <v>0</v>
      </c>
      <c r="AA199" s="80" t="str">
        <f t="shared" ref="AA199:AA208" si="588">IFERROR(Y199/X199,"")</f>
        <v/>
      </c>
      <c r="AB199" s="8"/>
      <c r="AC199" s="24"/>
      <c r="AD199" s="81" t="str">
        <f>Kategorie!B200</f>
        <v xml:space="preserve">naprawa sprzętu, który uległ awarii </v>
      </c>
      <c r="AE199" s="79">
        <v>0</v>
      </c>
      <c r="AF199" s="8">
        <v>0</v>
      </c>
      <c r="AG199" s="8">
        <f t="shared" ref="AG199:AG208" si="589">AE199-AF199</f>
        <v>0</v>
      </c>
      <c r="AH199" s="80" t="str">
        <f t="shared" ref="AH199:AH208" si="590">IFERROR(AF199/AE199,"")</f>
        <v/>
      </c>
      <c r="AI199" s="8"/>
      <c r="AK199" s="81" t="str">
        <f>Kategorie!B200</f>
        <v xml:space="preserve">naprawa sprzętu, który uległ awarii </v>
      </c>
      <c r="AL199" s="79">
        <v>0</v>
      </c>
      <c r="AM199" s="8">
        <v>0</v>
      </c>
      <c r="AN199" s="8">
        <f t="shared" ref="AN199:AN208" si="591">AL199-AM199</f>
        <v>0</v>
      </c>
      <c r="AO199" s="80" t="str">
        <f t="shared" ref="AO199:AO208" si="592">IFERROR(AM199/AL199,"")</f>
        <v/>
      </c>
      <c r="AP199" s="8"/>
      <c r="AQ199" s="24"/>
      <c r="AR199" s="7" t="str">
        <f>Kategorie!B200</f>
        <v xml:space="preserve">naprawa sprzętu, który uległ awarii </v>
      </c>
      <c r="AS199" s="82">
        <v>0</v>
      </c>
      <c r="AT199" s="8">
        <v>0</v>
      </c>
      <c r="AU199" s="8">
        <f t="shared" ref="AU199:AU208" si="593">AS199-AT199</f>
        <v>0</v>
      </c>
      <c r="AV199" s="80" t="str">
        <f t="shared" ref="AV199:AV208" si="594">IFERROR(AT199/AS199,"")</f>
        <v/>
      </c>
      <c r="AW199" s="8"/>
      <c r="AY199" s="81" t="str">
        <f>Kategorie!B200</f>
        <v xml:space="preserve">naprawa sprzętu, który uległ awarii </v>
      </c>
      <c r="AZ199" s="82">
        <v>0</v>
      </c>
      <c r="BA199" s="8">
        <v>0</v>
      </c>
      <c r="BB199" s="8">
        <f t="shared" ref="BB199:BB208" si="595">AZ199-BA199</f>
        <v>0</v>
      </c>
      <c r="BC199" s="80" t="str">
        <f t="shared" ref="BC199:BC208" si="596">IFERROR(BA199/AZ199,"")</f>
        <v/>
      </c>
      <c r="BD199" s="8"/>
      <c r="BF199" s="81" t="str">
        <f>Kategorie!B200</f>
        <v xml:space="preserve">naprawa sprzętu, który uległ awarii </v>
      </c>
      <c r="BG199" s="82">
        <v>0</v>
      </c>
      <c r="BH199" s="8">
        <v>0</v>
      </c>
      <c r="BI199" s="8">
        <f t="shared" ref="BI199:BI208" si="597">BG199-BH199</f>
        <v>0</v>
      </c>
      <c r="BJ199" s="80" t="str">
        <f t="shared" ref="BJ199:BJ208" si="598">IFERROR(BH199/BG199,"")</f>
        <v/>
      </c>
      <c r="BK199" s="8"/>
      <c r="BL199" s="24"/>
      <c r="BM199" s="7" t="str">
        <f>Kategorie!B200</f>
        <v xml:space="preserve">naprawa sprzętu, który uległ awarii </v>
      </c>
      <c r="BN199" s="82">
        <v>0</v>
      </c>
      <c r="BO199" s="8">
        <v>0</v>
      </c>
      <c r="BP199" s="8">
        <f t="shared" ref="BP199:BP208" si="599">BN199-BO199</f>
        <v>0</v>
      </c>
      <c r="BQ199" s="80" t="str">
        <f t="shared" ref="BQ199:BQ208" si="600">IFERROR(BO199/BN199,"")</f>
        <v/>
      </c>
      <c r="BR199" s="8"/>
      <c r="BT199" s="7" t="str">
        <f>Kategorie!B200</f>
        <v xml:space="preserve">naprawa sprzętu, który uległ awarii </v>
      </c>
      <c r="BU199" s="82">
        <v>0</v>
      </c>
      <c r="BV199" s="8">
        <v>0</v>
      </c>
      <c r="BW199" s="8">
        <f t="shared" ref="BW199:BW208" si="601">BU199-BV199</f>
        <v>0</v>
      </c>
      <c r="BX199" s="80" t="str">
        <f t="shared" ref="BX199:BX208" si="602">IFERROR(BV199/BU199,"")</f>
        <v/>
      </c>
      <c r="BY199" s="8"/>
      <c r="BZ199" s="24"/>
      <c r="CA199" s="7" t="str">
        <f>Kategorie!B200</f>
        <v xml:space="preserve">naprawa sprzętu, który uległ awarii </v>
      </c>
      <c r="CB199" s="82">
        <v>0</v>
      </c>
      <c r="CC199" s="8">
        <v>0</v>
      </c>
      <c r="CD199" s="8">
        <f t="shared" ref="CD199:CD208" si="603">CB199-CC199</f>
        <v>0</v>
      </c>
      <c r="CE199" s="80" t="str">
        <f t="shared" ref="CE199:CE208" si="604">IFERROR(CC199/CB199,"")</f>
        <v/>
      </c>
      <c r="CF199" s="8"/>
    </row>
    <row r="200" spans="2:84" s="71" customFormat="1">
      <c r="B200" s="7" t="str">
        <f>Kategorie!B201</f>
        <v>likwidacja skutków zdarzeń losowych</v>
      </c>
      <c r="C200" s="79">
        <v>0</v>
      </c>
      <c r="D200" s="8">
        <v>0</v>
      </c>
      <c r="E200" s="8">
        <f t="shared" si="581"/>
        <v>0</v>
      </c>
      <c r="F200" s="80" t="str">
        <f t="shared" si="582"/>
        <v/>
      </c>
      <c r="G200" s="8"/>
      <c r="I200" s="122" t="str">
        <f>Kategorie!B201</f>
        <v>likwidacja skutków zdarzeń losowych</v>
      </c>
      <c r="J200" s="79">
        <v>0</v>
      </c>
      <c r="K200" s="8">
        <v>0</v>
      </c>
      <c r="L200" s="8">
        <f t="shared" si="583"/>
        <v>0</v>
      </c>
      <c r="M200" s="80" t="str">
        <f t="shared" si="584"/>
        <v/>
      </c>
      <c r="N200" s="8"/>
      <c r="P200" s="81" t="str">
        <f>Kategorie!B201</f>
        <v>likwidacja skutków zdarzeń losowych</v>
      </c>
      <c r="Q200" s="79">
        <v>0</v>
      </c>
      <c r="R200" s="8">
        <v>0</v>
      </c>
      <c r="S200" s="8">
        <f t="shared" si="585"/>
        <v>0</v>
      </c>
      <c r="T200" s="80" t="str">
        <f t="shared" si="586"/>
        <v/>
      </c>
      <c r="U200" s="8"/>
      <c r="V200" s="24"/>
      <c r="W200" s="7" t="str">
        <f>Kategorie!B201</f>
        <v>likwidacja skutków zdarzeń losowych</v>
      </c>
      <c r="X200" s="79">
        <v>0</v>
      </c>
      <c r="Y200" s="8">
        <v>0</v>
      </c>
      <c r="Z200" s="8">
        <f t="shared" si="587"/>
        <v>0</v>
      </c>
      <c r="AA200" s="80" t="str">
        <f t="shared" si="588"/>
        <v/>
      </c>
      <c r="AB200" s="8"/>
      <c r="AC200" s="24"/>
      <c r="AD200" s="81" t="str">
        <f>Kategorie!B201</f>
        <v>likwidacja skutków zdarzeń losowych</v>
      </c>
      <c r="AE200" s="79">
        <v>0</v>
      </c>
      <c r="AF200" s="8">
        <v>0</v>
      </c>
      <c r="AG200" s="8">
        <f t="shared" si="589"/>
        <v>0</v>
      </c>
      <c r="AH200" s="80" t="str">
        <f t="shared" si="590"/>
        <v/>
      </c>
      <c r="AI200" s="8"/>
      <c r="AK200" s="81" t="str">
        <f>Kategorie!B201</f>
        <v>likwidacja skutków zdarzeń losowych</v>
      </c>
      <c r="AL200" s="79">
        <v>0</v>
      </c>
      <c r="AM200" s="8">
        <v>0</v>
      </c>
      <c r="AN200" s="8">
        <f t="shared" si="591"/>
        <v>0</v>
      </c>
      <c r="AO200" s="80" t="str">
        <f t="shared" si="592"/>
        <v/>
      </c>
      <c r="AP200" s="8"/>
      <c r="AQ200" s="24"/>
      <c r="AR200" s="7" t="str">
        <f>Kategorie!B201</f>
        <v>likwidacja skutków zdarzeń losowych</v>
      </c>
      <c r="AS200" s="82">
        <v>0</v>
      </c>
      <c r="AT200" s="8">
        <v>0</v>
      </c>
      <c r="AU200" s="8">
        <f t="shared" si="593"/>
        <v>0</v>
      </c>
      <c r="AV200" s="80" t="str">
        <f t="shared" si="594"/>
        <v/>
      </c>
      <c r="AW200" s="8"/>
      <c r="AY200" s="81" t="str">
        <f>Kategorie!B201</f>
        <v>likwidacja skutków zdarzeń losowych</v>
      </c>
      <c r="AZ200" s="82">
        <v>0</v>
      </c>
      <c r="BA200" s="8">
        <v>0</v>
      </c>
      <c r="BB200" s="8">
        <f t="shared" si="595"/>
        <v>0</v>
      </c>
      <c r="BC200" s="80" t="str">
        <f t="shared" si="596"/>
        <v/>
      </c>
      <c r="BD200" s="8"/>
      <c r="BF200" s="81" t="str">
        <f>Kategorie!B201</f>
        <v>likwidacja skutków zdarzeń losowych</v>
      </c>
      <c r="BG200" s="82">
        <v>0</v>
      </c>
      <c r="BH200" s="8">
        <v>0</v>
      </c>
      <c r="BI200" s="8">
        <f t="shared" si="597"/>
        <v>0</v>
      </c>
      <c r="BJ200" s="80" t="str">
        <f t="shared" si="598"/>
        <v/>
      </c>
      <c r="BK200" s="8"/>
      <c r="BL200" s="24"/>
      <c r="BM200" s="7" t="str">
        <f>Kategorie!B201</f>
        <v>likwidacja skutków zdarzeń losowych</v>
      </c>
      <c r="BN200" s="82">
        <v>0</v>
      </c>
      <c r="BO200" s="8">
        <v>0</v>
      </c>
      <c r="BP200" s="8">
        <f t="shared" si="599"/>
        <v>0</v>
      </c>
      <c r="BQ200" s="80" t="str">
        <f t="shared" si="600"/>
        <v/>
      </c>
      <c r="BR200" s="8"/>
      <c r="BT200" s="7" t="str">
        <f>Kategorie!B201</f>
        <v>likwidacja skutków zdarzeń losowych</v>
      </c>
      <c r="BU200" s="82">
        <v>0</v>
      </c>
      <c r="BV200" s="8">
        <v>0</v>
      </c>
      <c r="BW200" s="8">
        <f t="shared" si="601"/>
        <v>0</v>
      </c>
      <c r="BX200" s="80" t="str">
        <f t="shared" si="602"/>
        <v/>
      </c>
      <c r="BY200" s="8"/>
      <c r="BZ200" s="24"/>
      <c r="CA200" s="7" t="str">
        <f>Kategorie!B201</f>
        <v>likwidacja skutków zdarzeń losowych</v>
      </c>
      <c r="CB200" s="82">
        <v>0</v>
      </c>
      <c r="CC200" s="8">
        <v>0</v>
      </c>
      <c r="CD200" s="8">
        <f t="shared" si="603"/>
        <v>0</v>
      </c>
      <c r="CE200" s="80" t="str">
        <f t="shared" si="604"/>
        <v/>
      </c>
      <c r="CF200" s="8"/>
    </row>
    <row r="201" spans="2:84" s="71" customFormat="1">
      <c r="B201" s="7" t="str">
        <f>Kategorie!B202</f>
        <v xml:space="preserve">zwolnienia lekarskie właściciela i pracowników </v>
      </c>
      <c r="C201" s="79">
        <v>0</v>
      </c>
      <c r="D201" s="8">
        <v>0</v>
      </c>
      <c r="E201" s="8">
        <f t="shared" si="581"/>
        <v>0</v>
      </c>
      <c r="F201" s="80" t="str">
        <f t="shared" si="582"/>
        <v/>
      </c>
      <c r="G201" s="8"/>
      <c r="I201" s="122" t="str">
        <f>Kategorie!B202</f>
        <v xml:space="preserve">zwolnienia lekarskie właściciela i pracowników </v>
      </c>
      <c r="J201" s="79">
        <v>0</v>
      </c>
      <c r="K201" s="8">
        <v>0</v>
      </c>
      <c r="L201" s="8">
        <f t="shared" si="583"/>
        <v>0</v>
      </c>
      <c r="M201" s="80" t="str">
        <f t="shared" si="584"/>
        <v/>
      </c>
      <c r="N201" s="8"/>
      <c r="P201" s="81" t="str">
        <f>Kategorie!B202</f>
        <v xml:space="preserve">zwolnienia lekarskie właściciela i pracowników </v>
      </c>
      <c r="Q201" s="79">
        <v>0</v>
      </c>
      <c r="R201" s="8">
        <v>0</v>
      </c>
      <c r="S201" s="8">
        <f t="shared" si="585"/>
        <v>0</v>
      </c>
      <c r="T201" s="80" t="str">
        <f t="shared" si="586"/>
        <v/>
      </c>
      <c r="U201" s="8"/>
      <c r="V201" s="24"/>
      <c r="W201" s="7" t="str">
        <f>Kategorie!B202</f>
        <v xml:space="preserve">zwolnienia lekarskie właściciela i pracowników </v>
      </c>
      <c r="X201" s="79">
        <v>0</v>
      </c>
      <c r="Y201" s="8">
        <v>0</v>
      </c>
      <c r="Z201" s="8">
        <f t="shared" si="587"/>
        <v>0</v>
      </c>
      <c r="AA201" s="80" t="str">
        <f t="shared" si="588"/>
        <v/>
      </c>
      <c r="AB201" s="8"/>
      <c r="AC201" s="24"/>
      <c r="AD201" s="81" t="str">
        <f>Kategorie!B202</f>
        <v xml:space="preserve">zwolnienia lekarskie właściciela i pracowników </v>
      </c>
      <c r="AE201" s="79">
        <v>0</v>
      </c>
      <c r="AF201" s="8">
        <v>0</v>
      </c>
      <c r="AG201" s="8">
        <f t="shared" si="589"/>
        <v>0</v>
      </c>
      <c r="AH201" s="80" t="str">
        <f t="shared" si="590"/>
        <v/>
      </c>
      <c r="AI201" s="8"/>
      <c r="AK201" s="81" t="str">
        <f>Kategorie!B202</f>
        <v xml:space="preserve">zwolnienia lekarskie właściciela i pracowników </v>
      </c>
      <c r="AL201" s="79">
        <v>0</v>
      </c>
      <c r="AM201" s="8">
        <v>0</v>
      </c>
      <c r="AN201" s="8">
        <f t="shared" si="591"/>
        <v>0</v>
      </c>
      <c r="AO201" s="80" t="str">
        <f t="shared" si="592"/>
        <v/>
      </c>
      <c r="AP201" s="8"/>
      <c r="AQ201" s="24"/>
      <c r="AR201" s="7" t="str">
        <f>Kategorie!B202</f>
        <v xml:space="preserve">zwolnienia lekarskie właściciela i pracowników </v>
      </c>
      <c r="AS201" s="82">
        <v>0</v>
      </c>
      <c r="AT201" s="8">
        <v>0</v>
      </c>
      <c r="AU201" s="8">
        <f t="shared" si="593"/>
        <v>0</v>
      </c>
      <c r="AV201" s="80" t="str">
        <f t="shared" si="594"/>
        <v/>
      </c>
      <c r="AW201" s="8"/>
      <c r="AY201" s="81" t="str">
        <f>Kategorie!B202</f>
        <v xml:space="preserve">zwolnienia lekarskie właściciela i pracowników </v>
      </c>
      <c r="AZ201" s="82">
        <v>0</v>
      </c>
      <c r="BA201" s="8">
        <v>0</v>
      </c>
      <c r="BB201" s="8">
        <f t="shared" si="595"/>
        <v>0</v>
      </c>
      <c r="BC201" s="80" t="str">
        <f t="shared" si="596"/>
        <v/>
      </c>
      <c r="BD201" s="8"/>
      <c r="BF201" s="81" t="str">
        <f>Kategorie!B202</f>
        <v xml:space="preserve">zwolnienia lekarskie właściciela i pracowników </v>
      </c>
      <c r="BG201" s="82">
        <v>0</v>
      </c>
      <c r="BH201" s="8">
        <v>0</v>
      </c>
      <c r="BI201" s="8">
        <f t="shared" si="597"/>
        <v>0</v>
      </c>
      <c r="BJ201" s="80" t="str">
        <f t="shared" si="598"/>
        <v/>
      </c>
      <c r="BK201" s="8"/>
      <c r="BL201" s="24"/>
      <c r="BM201" s="7" t="str">
        <f>Kategorie!B202</f>
        <v xml:space="preserve">zwolnienia lekarskie właściciela i pracowników </v>
      </c>
      <c r="BN201" s="82">
        <v>0</v>
      </c>
      <c r="BO201" s="8">
        <v>0</v>
      </c>
      <c r="BP201" s="8">
        <f t="shared" si="599"/>
        <v>0</v>
      </c>
      <c r="BQ201" s="80" t="str">
        <f t="shared" si="600"/>
        <v/>
      </c>
      <c r="BR201" s="8"/>
      <c r="BT201" s="7" t="str">
        <f>Kategorie!B202</f>
        <v xml:space="preserve">zwolnienia lekarskie właściciela i pracowników </v>
      </c>
      <c r="BU201" s="82">
        <v>0</v>
      </c>
      <c r="BV201" s="8">
        <v>0</v>
      </c>
      <c r="BW201" s="8">
        <f t="shared" si="601"/>
        <v>0</v>
      </c>
      <c r="BX201" s="80" t="str">
        <f t="shared" si="602"/>
        <v/>
      </c>
      <c r="BY201" s="8"/>
      <c r="BZ201" s="24"/>
      <c r="CA201" s="7" t="str">
        <f>Kategorie!B202</f>
        <v xml:space="preserve">zwolnienia lekarskie właściciela i pracowników </v>
      </c>
      <c r="CB201" s="82">
        <v>0</v>
      </c>
      <c r="CC201" s="8">
        <v>0</v>
      </c>
      <c r="CD201" s="8">
        <f t="shared" si="603"/>
        <v>0</v>
      </c>
      <c r="CE201" s="80" t="str">
        <f t="shared" si="604"/>
        <v/>
      </c>
      <c r="CF201" s="8"/>
    </row>
    <row r="202" spans="2:84" s="71" customFormat="1">
      <c r="B202" s="7" t="str">
        <f>Kategorie!B203</f>
        <v xml:space="preserve">pozew od klientki </v>
      </c>
      <c r="C202" s="79">
        <v>0</v>
      </c>
      <c r="D202" s="8">
        <v>0</v>
      </c>
      <c r="E202" s="8">
        <f t="shared" si="581"/>
        <v>0</v>
      </c>
      <c r="F202" s="80" t="str">
        <f t="shared" si="582"/>
        <v/>
      </c>
      <c r="G202" s="8"/>
      <c r="I202" s="122" t="str">
        <f>Kategorie!B203</f>
        <v xml:space="preserve">pozew od klientki </v>
      </c>
      <c r="J202" s="79">
        <v>0</v>
      </c>
      <c r="K202" s="8">
        <v>0</v>
      </c>
      <c r="L202" s="8">
        <f t="shared" si="583"/>
        <v>0</v>
      </c>
      <c r="M202" s="80" t="str">
        <f t="shared" si="584"/>
        <v/>
      </c>
      <c r="N202" s="8"/>
      <c r="P202" s="81" t="str">
        <f>Kategorie!B203</f>
        <v xml:space="preserve">pozew od klientki </v>
      </c>
      <c r="Q202" s="79">
        <v>0</v>
      </c>
      <c r="R202" s="8">
        <v>0</v>
      </c>
      <c r="S202" s="8">
        <f t="shared" si="585"/>
        <v>0</v>
      </c>
      <c r="T202" s="80" t="str">
        <f t="shared" si="586"/>
        <v/>
      </c>
      <c r="U202" s="8"/>
      <c r="V202" s="24"/>
      <c r="W202" s="7" t="str">
        <f>Kategorie!B203</f>
        <v xml:space="preserve">pozew od klientki </v>
      </c>
      <c r="X202" s="79">
        <v>0</v>
      </c>
      <c r="Y202" s="8">
        <v>0</v>
      </c>
      <c r="Z202" s="8">
        <f t="shared" si="587"/>
        <v>0</v>
      </c>
      <c r="AA202" s="80" t="str">
        <f t="shared" si="588"/>
        <v/>
      </c>
      <c r="AB202" s="8"/>
      <c r="AC202" s="24"/>
      <c r="AD202" s="81" t="str">
        <f>Kategorie!B203</f>
        <v xml:space="preserve">pozew od klientki </v>
      </c>
      <c r="AE202" s="79">
        <v>0</v>
      </c>
      <c r="AF202" s="8">
        <v>0</v>
      </c>
      <c r="AG202" s="8">
        <f t="shared" si="589"/>
        <v>0</v>
      </c>
      <c r="AH202" s="80" t="str">
        <f t="shared" si="590"/>
        <v/>
      </c>
      <c r="AI202" s="8"/>
      <c r="AK202" s="81" t="str">
        <f>Kategorie!B203</f>
        <v xml:space="preserve">pozew od klientki </v>
      </c>
      <c r="AL202" s="79">
        <v>0</v>
      </c>
      <c r="AM202" s="8">
        <v>0</v>
      </c>
      <c r="AN202" s="8">
        <f t="shared" si="591"/>
        <v>0</v>
      </c>
      <c r="AO202" s="80" t="str">
        <f t="shared" si="592"/>
        <v/>
      </c>
      <c r="AP202" s="8"/>
      <c r="AQ202" s="24"/>
      <c r="AR202" s="7" t="str">
        <f>Kategorie!B203</f>
        <v xml:space="preserve">pozew od klientki </v>
      </c>
      <c r="AS202" s="82">
        <v>0</v>
      </c>
      <c r="AT202" s="8">
        <v>0</v>
      </c>
      <c r="AU202" s="8">
        <f t="shared" si="593"/>
        <v>0</v>
      </c>
      <c r="AV202" s="80" t="str">
        <f t="shared" si="594"/>
        <v/>
      </c>
      <c r="AW202" s="8"/>
      <c r="AY202" s="81" t="str">
        <f>Kategorie!B203</f>
        <v xml:space="preserve">pozew od klientki </v>
      </c>
      <c r="AZ202" s="82">
        <v>0</v>
      </c>
      <c r="BA202" s="8">
        <v>0</v>
      </c>
      <c r="BB202" s="8">
        <f t="shared" si="595"/>
        <v>0</v>
      </c>
      <c r="BC202" s="80" t="str">
        <f t="shared" si="596"/>
        <v/>
      </c>
      <c r="BD202" s="8"/>
      <c r="BF202" s="81" t="str">
        <f>Kategorie!B203</f>
        <v xml:space="preserve">pozew od klientki </v>
      </c>
      <c r="BG202" s="82">
        <v>0</v>
      </c>
      <c r="BH202" s="8">
        <v>0</v>
      </c>
      <c r="BI202" s="8">
        <f t="shared" si="597"/>
        <v>0</v>
      </c>
      <c r="BJ202" s="80" t="str">
        <f t="shared" si="598"/>
        <v/>
      </c>
      <c r="BK202" s="8"/>
      <c r="BL202" s="24"/>
      <c r="BM202" s="7" t="str">
        <f>Kategorie!B203</f>
        <v xml:space="preserve">pozew od klientki </v>
      </c>
      <c r="BN202" s="82">
        <v>0</v>
      </c>
      <c r="BO202" s="8">
        <v>0</v>
      </c>
      <c r="BP202" s="8">
        <f t="shared" si="599"/>
        <v>0</v>
      </c>
      <c r="BQ202" s="80" t="str">
        <f t="shared" si="600"/>
        <v/>
      </c>
      <c r="BR202" s="8"/>
      <c r="BT202" s="7" t="str">
        <f>Kategorie!B203</f>
        <v xml:space="preserve">pozew od klientki </v>
      </c>
      <c r="BU202" s="82">
        <v>0</v>
      </c>
      <c r="BV202" s="8">
        <v>0</v>
      </c>
      <c r="BW202" s="8">
        <f t="shared" si="601"/>
        <v>0</v>
      </c>
      <c r="BX202" s="80" t="str">
        <f t="shared" si="602"/>
        <v/>
      </c>
      <c r="BY202" s="8"/>
      <c r="BZ202" s="24"/>
      <c r="CA202" s="7" t="str">
        <f>Kategorie!B203</f>
        <v xml:space="preserve">pozew od klientki </v>
      </c>
      <c r="CB202" s="82">
        <v>0</v>
      </c>
      <c r="CC202" s="8">
        <v>0</v>
      </c>
      <c r="CD202" s="8">
        <f t="shared" si="603"/>
        <v>0</v>
      </c>
      <c r="CE202" s="80" t="str">
        <f t="shared" si="604"/>
        <v/>
      </c>
      <c r="CF202" s="8"/>
    </row>
    <row r="203" spans="2:84" s="71" customFormat="1">
      <c r="B203" s="7" t="str">
        <f>Kategorie!B204</f>
        <v xml:space="preserve">kara nałożona przez organy państwowe </v>
      </c>
      <c r="C203" s="79">
        <v>0</v>
      </c>
      <c r="D203" s="8">
        <v>0</v>
      </c>
      <c r="E203" s="8">
        <f t="shared" si="581"/>
        <v>0</v>
      </c>
      <c r="F203" s="80" t="str">
        <f t="shared" si="582"/>
        <v/>
      </c>
      <c r="G203" s="8"/>
      <c r="I203" s="122" t="str">
        <f>Kategorie!B204</f>
        <v xml:space="preserve">kara nałożona przez organy państwowe </v>
      </c>
      <c r="J203" s="79">
        <v>0</v>
      </c>
      <c r="K203" s="8">
        <v>0</v>
      </c>
      <c r="L203" s="8">
        <f t="shared" si="583"/>
        <v>0</v>
      </c>
      <c r="M203" s="80" t="str">
        <f t="shared" si="584"/>
        <v/>
      </c>
      <c r="N203" s="8"/>
      <c r="P203" s="81" t="str">
        <f>Kategorie!B204</f>
        <v xml:space="preserve">kara nałożona przez organy państwowe </v>
      </c>
      <c r="Q203" s="79">
        <v>0</v>
      </c>
      <c r="R203" s="8">
        <v>0</v>
      </c>
      <c r="S203" s="8">
        <f t="shared" si="585"/>
        <v>0</v>
      </c>
      <c r="T203" s="80" t="str">
        <f t="shared" si="586"/>
        <v/>
      </c>
      <c r="U203" s="8"/>
      <c r="V203" s="24"/>
      <c r="W203" s="7" t="str">
        <f>Kategorie!B204</f>
        <v xml:space="preserve">kara nałożona przez organy państwowe </v>
      </c>
      <c r="X203" s="79">
        <v>0</v>
      </c>
      <c r="Y203" s="8">
        <v>0</v>
      </c>
      <c r="Z203" s="8">
        <f t="shared" si="587"/>
        <v>0</v>
      </c>
      <c r="AA203" s="80" t="str">
        <f t="shared" si="588"/>
        <v/>
      </c>
      <c r="AB203" s="8"/>
      <c r="AC203" s="24"/>
      <c r="AD203" s="81" t="str">
        <f>Kategorie!B204</f>
        <v xml:space="preserve">kara nałożona przez organy państwowe </v>
      </c>
      <c r="AE203" s="79">
        <v>0</v>
      </c>
      <c r="AF203" s="8">
        <v>0</v>
      </c>
      <c r="AG203" s="8">
        <f t="shared" si="589"/>
        <v>0</v>
      </c>
      <c r="AH203" s="80" t="str">
        <f t="shared" si="590"/>
        <v/>
      </c>
      <c r="AI203" s="8"/>
      <c r="AK203" s="81" t="str">
        <f>Kategorie!B204</f>
        <v xml:space="preserve">kara nałożona przez organy państwowe </v>
      </c>
      <c r="AL203" s="79">
        <v>0</v>
      </c>
      <c r="AM203" s="8">
        <v>0</v>
      </c>
      <c r="AN203" s="8">
        <f t="shared" si="591"/>
        <v>0</v>
      </c>
      <c r="AO203" s="80" t="str">
        <f t="shared" si="592"/>
        <v/>
      </c>
      <c r="AP203" s="8"/>
      <c r="AQ203" s="24"/>
      <c r="AR203" s="7" t="str">
        <f>Kategorie!B204</f>
        <v xml:space="preserve">kara nałożona przez organy państwowe </v>
      </c>
      <c r="AS203" s="82">
        <v>0</v>
      </c>
      <c r="AT203" s="8">
        <v>0</v>
      </c>
      <c r="AU203" s="8">
        <f t="shared" si="593"/>
        <v>0</v>
      </c>
      <c r="AV203" s="80" t="str">
        <f t="shared" si="594"/>
        <v/>
      </c>
      <c r="AW203" s="8"/>
      <c r="AY203" s="81" t="str">
        <f>Kategorie!B204</f>
        <v xml:space="preserve">kara nałożona przez organy państwowe </v>
      </c>
      <c r="AZ203" s="82">
        <v>0</v>
      </c>
      <c r="BA203" s="8">
        <v>0</v>
      </c>
      <c r="BB203" s="8">
        <f t="shared" si="595"/>
        <v>0</v>
      </c>
      <c r="BC203" s="80" t="str">
        <f t="shared" si="596"/>
        <v/>
      </c>
      <c r="BD203" s="8"/>
      <c r="BF203" s="81" t="str">
        <f>Kategorie!B204</f>
        <v xml:space="preserve">kara nałożona przez organy państwowe </v>
      </c>
      <c r="BG203" s="82">
        <v>0</v>
      </c>
      <c r="BH203" s="8">
        <v>0</v>
      </c>
      <c r="BI203" s="8">
        <f t="shared" si="597"/>
        <v>0</v>
      </c>
      <c r="BJ203" s="80" t="str">
        <f t="shared" si="598"/>
        <v/>
      </c>
      <c r="BK203" s="8"/>
      <c r="BL203" s="24"/>
      <c r="BM203" s="7" t="str">
        <f>Kategorie!B204</f>
        <v xml:space="preserve">kara nałożona przez organy państwowe </v>
      </c>
      <c r="BN203" s="82">
        <v>0</v>
      </c>
      <c r="BO203" s="8">
        <v>0</v>
      </c>
      <c r="BP203" s="8">
        <f t="shared" si="599"/>
        <v>0</v>
      </c>
      <c r="BQ203" s="80" t="str">
        <f t="shared" si="600"/>
        <v/>
      </c>
      <c r="BR203" s="8"/>
      <c r="BT203" s="7" t="str">
        <f>Kategorie!B204</f>
        <v xml:space="preserve">kara nałożona przez organy państwowe </v>
      </c>
      <c r="BU203" s="82">
        <v>0</v>
      </c>
      <c r="BV203" s="8">
        <v>0</v>
      </c>
      <c r="BW203" s="8">
        <f t="shared" si="601"/>
        <v>0</v>
      </c>
      <c r="BX203" s="80" t="str">
        <f t="shared" si="602"/>
        <v/>
      </c>
      <c r="BY203" s="8"/>
      <c r="BZ203" s="24"/>
      <c r="CA203" s="7" t="str">
        <f>Kategorie!B204</f>
        <v xml:space="preserve">kara nałożona przez organy państwowe </v>
      </c>
      <c r="CB203" s="82">
        <v>0</v>
      </c>
      <c r="CC203" s="8">
        <v>0</v>
      </c>
      <c r="CD203" s="8">
        <f t="shared" si="603"/>
        <v>0</v>
      </c>
      <c r="CE203" s="80" t="str">
        <f t="shared" si="604"/>
        <v/>
      </c>
      <c r="CF203" s="8"/>
    </row>
    <row r="204" spans="2:84" s="71" customFormat="1">
      <c r="B204" s="7" t="str">
        <f>Kategorie!B205</f>
        <v xml:space="preserve">koszty związane z wdrażaniem nowych przepisów (np. z RODO) </v>
      </c>
      <c r="C204" s="79">
        <v>0</v>
      </c>
      <c r="D204" s="8">
        <v>0</v>
      </c>
      <c r="E204" s="8">
        <f t="shared" si="581"/>
        <v>0</v>
      </c>
      <c r="F204" s="80" t="str">
        <f t="shared" si="582"/>
        <v/>
      </c>
      <c r="G204" s="8"/>
      <c r="I204" s="122" t="str">
        <f>Kategorie!B205</f>
        <v xml:space="preserve">koszty związane z wdrażaniem nowych przepisów (np. z RODO) </v>
      </c>
      <c r="J204" s="79">
        <v>0</v>
      </c>
      <c r="K204" s="8">
        <v>0</v>
      </c>
      <c r="L204" s="8">
        <f t="shared" si="583"/>
        <v>0</v>
      </c>
      <c r="M204" s="80" t="str">
        <f t="shared" si="584"/>
        <v/>
      </c>
      <c r="N204" s="8"/>
      <c r="P204" s="81" t="str">
        <f>Kategorie!B205</f>
        <v xml:space="preserve">koszty związane z wdrażaniem nowych przepisów (np. z RODO) </v>
      </c>
      <c r="Q204" s="79">
        <v>0</v>
      </c>
      <c r="R204" s="8">
        <v>0</v>
      </c>
      <c r="S204" s="8">
        <f t="shared" si="585"/>
        <v>0</v>
      </c>
      <c r="T204" s="80" t="str">
        <f t="shared" si="586"/>
        <v/>
      </c>
      <c r="U204" s="8"/>
      <c r="V204" s="24"/>
      <c r="W204" s="7" t="str">
        <f>Kategorie!B205</f>
        <v xml:space="preserve">koszty związane z wdrażaniem nowych przepisów (np. z RODO) </v>
      </c>
      <c r="X204" s="79">
        <v>0</v>
      </c>
      <c r="Y204" s="8">
        <v>0</v>
      </c>
      <c r="Z204" s="8">
        <f t="shared" si="587"/>
        <v>0</v>
      </c>
      <c r="AA204" s="80" t="str">
        <f t="shared" si="588"/>
        <v/>
      </c>
      <c r="AB204" s="8"/>
      <c r="AC204" s="24"/>
      <c r="AD204" s="81" t="str">
        <f>Kategorie!B205</f>
        <v xml:space="preserve">koszty związane z wdrażaniem nowych przepisów (np. z RODO) </v>
      </c>
      <c r="AE204" s="79">
        <v>0</v>
      </c>
      <c r="AF204" s="8">
        <v>0</v>
      </c>
      <c r="AG204" s="8">
        <f t="shared" si="589"/>
        <v>0</v>
      </c>
      <c r="AH204" s="80" t="str">
        <f t="shared" si="590"/>
        <v/>
      </c>
      <c r="AI204" s="8"/>
      <c r="AK204" s="81" t="str">
        <f>Kategorie!B205</f>
        <v xml:space="preserve">koszty związane z wdrażaniem nowych przepisów (np. z RODO) </v>
      </c>
      <c r="AL204" s="79">
        <v>0</v>
      </c>
      <c r="AM204" s="8">
        <v>0</v>
      </c>
      <c r="AN204" s="8">
        <f t="shared" si="591"/>
        <v>0</v>
      </c>
      <c r="AO204" s="80" t="str">
        <f t="shared" si="592"/>
        <v/>
      </c>
      <c r="AP204" s="8"/>
      <c r="AQ204" s="24"/>
      <c r="AR204" s="7" t="str">
        <f>Kategorie!B205</f>
        <v xml:space="preserve">koszty związane z wdrażaniem nowych przepisów (np. z RODO) </v>
      </c>
      <c r="AS204" s="82">
        <v>0</v>
      </c>
      <c r="AT204" s="8">
        <v>0</v>
      </c>
      <c r="AU204" s="8">
        <f t="shared" si="593"/>
        <v>0</v>
      </c>
      <c r="AV204" s="80" t="str">
        <f t="shared" si="594"/>
        <v/>
      </c>
      <c r="AW204" s="8"/>
      <c r="AY204" s="81" t="str">
        <f>Kategorie!B205</f>
        <v xml:space="preserve">koszty związane z wdrażaniem nowych przepisów (np. z RODO) </v>
      </c>
      <c r="AZ204" s="82">
        <v>0</v>
      </c>
      <c r="BA204" s="8">
        <v>0</v>
      </c>
      <c r="BB204" s="8">
        <f t="shared" si="595"/>
        <v>0</v>
      </c>
      <c r="BC204" s="80" t="str">
        <f t="shared" si="596"/>
        <v/>
      </c>
      <c r="BD204" s="8"/>
      <c r="BF204" s="81" t="str">
        <f>Kategorie!B205</f>
        <v xml:space="preserve">koszty związane z wdrażaniem nowych przepisów (np. z RODO) </v>
      </c>
      <c r="BG204" s="82">
        <v>0</v>
      </c>
      <c r="BH204" s="8">
        <v>0</v>
      </c>
      <c r="BI204" s="8">
        <f t="shared" si="597"/>
        <v>0</v>
      </c>
      <c r="BJ204" s="80" t="str">
        <f t="shared" si="598"/>
        <v/>
      </c>
      <c r="BK204" s="8"/>
      <c r="BL204" s="24"/>
      <c r="BM204" s="7" t="str">
        <f>Kategorie!B205</f>
        <v xml:space="preserve">koszty związane z wdrażaniem nowych przepisów (np. z RODO) </v>
      </c>
      <c r="BN204" s="82">
        <v>0</v>
      </c>
      <c r="BO204" s="8">
        <v>0</v>
      </c>
      <c r="BP204" s="8">
        <f t="shared" si="599"/>
        <v>0</v>
      </c>
      <c r="BQ204" s="80" t="str">
        <f t="shared" si="600"/>
        <v/>
      </c>
      <c r="BR204" s="8"/>
      <c r="BT204" s="7" t="str">
        <f>Kategorie!B205</f>
        <v xml:space="preserve">koszty związane z wdrażaniem nowych przepisów (np. z RODO) </v>
      </c>
      <c r="BU204" s="82">
        <v>0</v>
      </c>
      <c r="BV204" s="8">
        <v>0</v>
      </c>
      <c r="BW204" s="8">
        <f t="shared" si="601"/>
        <v>0</v>
      </c>
      <c r="BX204" s="80" t="str">
        <f t="shared" si="602"/>
        <v/>
      </c>
      <c r="BY204" s="8"/>
      <c r="BZ204" s="24"/>
      <c r="CA204" s="7" t="str">
        <f>Kategorie!B205</f>
        <v xml:space="preserve">koszty związane z wdrażaniem nowych przepisów (np. z RODO) </v>
      </c>
      <c r="CB204" s="82">
        <v>0</v>
      </c>
      <c r="CC204" s="8">
        <v>0</v>
      </c>
      <c r="CD204" s="8">
        <f t="shared" si="603"/>
        <v>0</v>
      </c>
      <c r="CE204" s="80" t="str">
        <f t="shared" si="604"/>
        <v/>
      </c>
      <c r="CF204" s="8"/>
    </row>
    <row r="205" spans="2:84" s="71" customFormat="1">
      <c r="B205" s="7" t="str">
        <f>Kategorie!B206</f>
        <v>.</v>
      </c>
      <c r="C205" s="79">
        <v>0</v>
      </c>
      <c r="D205" s="8">
        <v>0</v>
      </c>
      <c r="E205" s="8">
        <f t="shared" si="581"/>
        <v>0</v>
      </c>
      <c r="F205" s="80" t="str">
        <f t="shared" si="582"/>
        <v/>
      </c>
      <c r="G205" s="8"/>
      <c r="I205" s="124" t="str">
        <f>Kategorie!B206</f>
        <v>.</v>
      </c>
      <c r="J205" s="79">
        <v>0</v>
      </c>
      <c r="K205" s="8">
        <v>0</v>
      </c>
      <c r="L205" s="8">
        <f t="shared" si="583"/>
        <v>0</v>
      </c>
      <c r="M205" s="80" t="str">
        <f t="shared" si="584"/>
        <v/>
      </c>
      <c r="N205" s="8"/>
      <c r="P205" s="81" t="str">
        <f>Kategorie!B206</f>
        <v>.</v>
      </c>
      <c r="Q205" s="79">
        <v>0</v>
      </c>
      <c r="R205" s="8">
        <v>0</v>
      </c>
      <c r="S205" s="8">
        <f t="shared" si="585"/>
        <v>0</v>
      </c>
      <c r="T205" s="80" t="str">
        <f t="shared" si="586"/>
        <v/>
      </c>
      <c r="U205" s="8"/>
      <c r="V205" s="24"/>
      <c r="W205" s="7" t="str">
        <f>Kategorie!B206</f>
        <v>.</v>
      </c>
      <c r="X205" s="79">
        <v>0</v>
      </c>
      <c r="Y205" s="8">
        <v>0</v>
      </c>
      <c r="Z205" s="8">
        <f t="shared" si="587"/>
        <v>0</v>
      </c>
      <c r="AA205" s="80" t="str">
        <f t="shared" si="588"/>
        <v/>
      </c>
      <c r="AB205" s="8"/>
      <c r="AC205" s="24"/>
      <c r="AD205" s="81" t="str">
        <f>Kategorie!B206</f>
        <v>.</v>
      </c>
      <c r="AE205" s="79">
        <v>0</v>
      </c>
      <c r="AF205" s="8">
        <v>0</v>
      </c>
      <c r="AG205" s="8">
        <f t="shared" si="589"/>
        <v>0</v>
      </c>
      <c r="AH205" s="80" t="str">
        <f t="shared" si="590"/>
        <v/>
      </c>
      <c r="AI205" s="8"/>
      <c r="AK205" s="81" t="str">
        <f>Kategorie!B206</f>
        <v>.</v>
      </c>
      <c r="AL205" s="79">
        <v>0</v>
      </c>
      <c r="AM205" s="8">
        <v>0</v>
      </c>
      <c r="AN205" s="8">
        <f t="shared" si="591"/>
        <v>0</v>
      </c>
      <c r="AO205" s="80" t="str">
        <f t="shared" si="592"/>
        <v/>
      </c>
      <c r="AP205" s="8"/>
      <c r="AQ205" s="24"/>
      <c r="AR205" s="7" t="str">
        <f>Kategorie!B206</f>
        <v>.</v>
      </c>
      <c r="AS205" s="82">
        <v>0</v>
      </c>
      <c r="AT205" s="8">
        <v>0</v>
      </c>
      <c r="AU205" s="8">
        <f t="shared" si="593"/>
        <v>0</v>
      </c>
      <c r="AV205" s="80" t="str">
        <f t="shared" si="594"/>
        <v/>
      </c>
      <c r="AW205" s="8"/>
      <c r="AY205" s="81" t="str">
        <f>Kategorie!B206</f>
        <v>.</v>
      </c>
      <c r="AZ205" s="82">
        <v>0</v>
      </c>
      <c r="BA205" s="8">
        <v>0</v>
      </c>
      <c r="BB205" s="8">
        <f t="shared" si="595"/>
        <v>0</v>
      </c>
      <c r="BC205" s="80" t="str">
        <f t="shared" si="596"/>
        <v/>
      </c>
      <c r="BD205" s="8"/>
      <c r="BF205" s="81" t="str">
        <f>Kategorie!B206</f>
        <v>.</v>
      </c>
      <c r="BG205" s="82">
        <v>0</v>
      </c>
      <c r="BH205" s="8">
        <v>0</v>
      </c>
      <c r="BI205" s="8">
        <f t="shared" si="597"/>
        <v>0</v>
      </c>
      <c r="BJ205" s="80" t="str">
        <f t="shared" si="598"/>
        <v/>
      </c>
      <c r="BK205" s="8"/>
      <c r="BL205" s="24"/>
      <c r="BM205" s="7" t="str">
        <f>Kategorie!B206</f>
        <v>.</v>
      </c>
      <c r="BN205" s="82">
        <v>0</v>
      </c>
      <c r="BO205" s="8">
        <v>0</v>
      </c>
      <c r="BP205" s="8">
        <f t="shared" si="599"/>
        <v>0</v>
      </c>
      <c r="BQ205" s="80" t="str">
        <f t="shared" si="600"/>
        <v/>
      </c>
      <c r="BR205" s="8"/>
      <c r="BT205" s="14" t="str">
        <f>Kategorie!B206</f>
        <v>.</v>
      </c>
      <c r="BU205" s="82">
        <v>0</v>
      </c>
      <c r="BV205" s="8">
        <v>0</v>
      </c>
      <c r="BW205" s="8">
        <f t="shared" si="601"/>
        <v>0</v>
      </c>
      <c r="BX205" s="80" t="str">
        <f t="shared" si="602"/>
        <v/>
      </c>
      <c r="BY205" s="8"/>
      <c r="BZ205" s="24"/>
      <c r="CA205" s="7" t="str">
        <f>Kategorie!B206</f>
        <v>.</v>
      </c>
      <c r="CB205" s="82">
        <v>0</v>
      </c>
      <c r="CC205" s="8">
        <v>0</v>
      </c>
      <c r="CD205" s="8">
        <f t="shared" si="603"/>
        <v>0</v>
      </c>
      <c r="CE205" s="80" t="str">
        <f t="shared" si="604"/>
        <v/>
      </c>
      <c r="CF205" s="8"/>
    </row>
    <row r="206" spans="2:84" s="71" customFormat="1">
      <c r="B206" s="7" t="str">
        <f>Kategorie!B207</f>
        <v>.</v>
      </c>
      <c r="C206" s="79">
        <v>0</v>
      </c>
      <c r="D206" s="8">
        <v>0</v>
      </c>
      <c r="E206" s="8">
        <f t="shared" si="581"/>
        <v>0</v>
      </c>
      <c r="F206" s="80" t="str">
        <f t="shared" si="582"/>
        <v/>
      </c>
      <c r="G206" s="8"/>
      <c r="I206" s="124" t="str">
        <f>Kategorie!B207</f>
        <v>.</v>
      </c>
      <c r="J206" s="79">
        <v>0</v>
      </c>
      <c r="K206" s="8">
        <v>0</v>
      </c>
      <c r="L206" s="8">
        <f t="shared" si="583"/>
        <v>0</v>
      </c>
      <c r="M206" s="80" t="str">
        <f t="shared" si="584"/>
        <v/>
      </c>
      <c r="N206" s="8"/>
      <c r="P206" s="81" t="str">
        <f>Kategorie!B207</f>
        <v>.</v>
      </c>
      <c r="Q206" s="79">
        <v>0</v>
      </c>
      <c r="R206" s="8">
        <v>0</v>
      </c>
      <c r="S206" s="8">
        <f t="shared" si="585"/>
        <v>0</v>
      </c>
      <c r="T206" s="80" t="str">
        <f t="shared" si="586"/>
        <v/>
      </c>
      <c r="U206" s="8"/>
      <c r="V206" s="24"/>
      <c r="W206" s="7" t="str">
        <f>Kategorie!B207</f>
        <v>.</v>
      </c>
      <c r="X206" s="79">
        <v>0</v>
      </c>
      <c r="Y206" s="8">
        <v>0</v>
      </c>
      <c r="Z206" s="8">
        <f t="shared" si="587"/>
        <v>0</v>
      </c>
      <c r="AA206" s="80" t="str">
        <f t="shared" si="588"/>
        <v/>
      </c>
      <c r="AB206" s="8"/>
      <c r="AC206" s="24"/>
      <c r="AD206" s="81" t="str">
        <f>Kategorie!B207</f>
        <v>.</v>
      </c>
      <c r="AE206" s="79">
        <v>0</v>
      </c>
      <c r="AF206" s="8">
        <v>0</v>
      </c>
      <c r="AG206" s="8">
        <f t="shared" si="589"/>
        <v>0</v>
      </c>
      <c r="AH206" s="80" t="str">
        <f t="shared" si="590"/>
        <v/>
      </c>
      <c r="AI206" s="8"/>
      <c r="AK206" s="81" t="str">
        <f>Kategorie!B207</f>
        <v>.</v>
      </c>
      <c r="AL206" s="79">
        <v>0</v>
      </c>
      <c r="AM206" s="8">
        <v>0</v>
      </c>
      <c r="AN206" s="8">
        <f t="shared" si="591"/>
        <v>0</v>
      </c>
      <c r="AO206" s="80" t="str">
        <f t="shared" si="592"/>
        <v/>
      </c>
      <c r="AP206" s="8"/>
      <c r="AQ206" s="24"/>
      <c r="AR206" s="7" t="str">
        <f>Kategorie!B207</f>
        <v>.</v>
      </c>
      <c r="AS206" s="82">
        <v>0</v>
      </c>
      <c r="AT206" s="8">
        <v>0</v>
      </c>
      <c r="AU206" s="8">
        <f t="shared" si="593"/>
        <v>0</v>
      </c>
      <c r="AV206" s="80" t="str">
        <f t="shared" si="594"/>
        <v/>
      </c>
      <c r="AW206" s="8"/>
      <c r="AY206" s="81" t="str">
        <f>Kategorie!B207</f>
        <v>.</v>
      </c>
      <c r="AZ206" s="82">
        <v>0</v>
      </c>
      <c r="BA206" s="8">
        <v>0</v>
      </c>
      <c r="BB206" s="8">
        <f t="shared" si="595"/>
        <v>0</v>
      </c>
      <c r="BC206" s="80" t="str">
        <f t="shared" si="596"/>
        <v/>
      </c>
      <c r="BD206" s="8"/>
      <c r="BF206" s="81" t="str">
        <f>Kategorie!B207</f>
        <v>.</v>
      </c>
      <c r="BG206" s="82">
        <v>0</v>
      </c>
      <c r="BH206" s="8">
        <v>0</v>
      </c>
      <c r="BI206" s="8">
        <f t="shared" si="597"/>
        <v>0</v>
      </c>
      <c r="BJ206" s="80" t="str">
        <f t="shared" si="598"/>
        <v/>
      </c>
      <c r="BK206" s="8"/>
      <c r="BL206" s="24"/>
      <c r="BM206" s="7" t="str">
        <f>Kategorie!B207</f>
        <v>.</v>
      </c>
      <c r="BN206" s="82">
        <v>0</v>
      </c>
      <c r="BO206" s="8">
        <v>0</v>
      </c>
      <c r="BP206" s="8">
        <f t="shared" si="599"/>
        <v>0</v>
      </c>
      <c r="BQ206" s="80" t="str">
        <f t="shared" si="600"/>
        <v/>
      </c>
      <c r="BR206" s="8"/>
      <c r="BT206" s="14" t="str">
        <f>Kategorie!B207</f>
        <v>.</v>
      </c>
      <c r="BU206" s="82">
        <v>0</v>
      </c>
      <c r="BV206" s="8">
        <v>0</v>
      </c>
      <c r="BW206" s="8">
        <f t="shared" si="601"/>
        <v>0</v>
      </c>
      <c r="BX206" s="80" t="str">
        <f t="shared" si="602"/>
        <v/>
      </c>
      <c r="BY206" s="8"/>
      <c r="BZ206" s="24"/>
      <c r="CA206" s="7" t="str">
        <f>Kategorie!B207</f>
        <v>.</v>
      </c>
      <c r="CB206" s="82">
        <v>0</v>
      </c>
      <c r="CC206" s="8">
        <v>0</v>
      </c>
      <c r="CD206" s="8">
        <f t="shared" si="603"/>
        <v>0</v>
      </c>
      <c r="CE206" s="80" t="str">
        <f t="shared" si="604"/>
        <v/>
      </c>
      <c r="CF206" s="8"/>
    </row>
    <row r="207" spans="2:84" s="71" customFormat="1">
      <c r="B207" s="7" t="str">
        <f>Kategorie!B208</f>
        <v>.</v>
      </c>
      <c r="C207" s="79">
        <v>0</v>
      </c>
      <c r="D207" s="8">
        <v>0</v>
      </c>
      <c r="E207" s="8">
        <f t="shared" si="581"/>
        <v>0</v>
      </c>
      <c r="F207" s="83" t="str">
        <f t="shared" si="582"/>
        <v/>
      </c>
      <c r="G207" s="17"/>
      <c r="I207" s="124" t="str">
        <f>Kategorie!B208</f>
        <v>.</v>
      </c>
      <c r="J207" s="79">
        <v>0</v>
      </c>
      <c r="K207" s="8">
        <v>0</v>
      </c>
      <c r="L207" s="8">
        <f t="shared" si="583"/>
        <v>0</v>
      </c>
      <c r="M207" s="83" t="str">
        <f t="shared" si="584"/>
        <v/>
      </c>
      <c r="N207" s="17"/>
      <c r="P207" s="81" t="str">
        <f>Kategorie!B208</f>
        <v>.</v>
      </c>
      <c r="Q207" s="79">
        <v>0</v>
      </c>
      <c r="R207" s="8">
        <v>0</v>
      </c>
      <c r="S207" s="8">
        <f t="shared" si="585"/>
        <v>0</v>
      </c>
      <c r="T207" s="83" t="str">
        <f t="shared" si="586"/>
        <v/>
      </c>
      <c r="U207" s="17"/>
      <c r="V207" s="25"/>
      <c r="W207" s="7" t="str">
        <f>Kategorie!B208</f>
        <v>.</v>
      </c>
      <c r="X207" s="79">
        <v>0</v>
      </c>
      <c r="Y207" s="8">
        <v>0</v>
      </c>
      <c r="Z207" s="8">
        <f t="shared" si="587"/>
        <v>0</v>
      </c>
      <c r="AA207" s="83" t="str">
        <f t="shared" si="588"/>
        <v/>
      </c>
      <c r="AB207" s="17"/>
      <c r="AC207" s="25"/>
      <c r="AD207" s="81" t="str">
        <f>Kategorie!B208</f>
        <v>.</v>
      </c>
      <c r="AE207" s="79">
        <v>0</v>
      </c>
      <c r="AF207" s="8">
        <v>0</v>
      </c>
      <c r="AG207" s="8">
        <f t="shared" si="589"/>
        <v>0</v>
      </c>
      <c r="AH207" s="83" t="str">
        <f t="shared" si="590"/>
        <v/>
      </c>
      <c r="AI207" s="17"/>
      <c r="AK207" s="81" t="str">
        <f>Kategorie!B208</f>
        <v>.</v>
      </c>
      <c r="AL207" s="79">
        <v>0</v>
      </c>
      <c r="AM207" s="8">
        <v>0</v>
      </c>
      <c r="AN207" s="8">
        <f t="shared" si="591"/>
        <v>0</v>
      </c>
      <c r="AO207" s="83" t="str">
        <f t="shared" si="592"/>
        <v/>
      </c>
      <c r="AP207" s="17"/>
      <c r="AQ207" s="25"/>
      <c r="AR207" s="7" t="str">
        <f>Kategorie!B208</f>
        <v>.</v>
      </c>
      <c r="AS207" s="82">
        <v>0</v>
      </c>
      <c r="AT207" s="8">
        <v>0</v>
      </c>
      <c r="AU207" s="8">
        <f t="shared" si="593"/>
        <v>0</v>
      </c>
      <c r="AV207" s="83" t="str">
        <f t="shared" si="594"/>
        <v/>
      </c>
      <c r="AW207" s="17"/>
      <c r="AY207" s="81" t="str">
        <f>Kategorie!B208</f>
        <v>.</v>
      </c>
      <c r="AZ207" s="82">
        <v>0</v>
      </c>
      <c r="BA207" s="8">
        <v>0</v>
      </c>
      <c r="BB207" s="8">
        <f t="shared" si="595"/>
        <v>0</v>
      </c>
      <c r="BC207" s="83" t="str">
        <f t="shared" si="596"/>
        <v/>
      </c>
      <c r="BD207" s="17"/>
      <c r="BF207" s="81" t="str">
        <f>Kategorie!B208</f>
        <v>.</v>
      </c>
      <c r="BG207" s="82">
        <v>0</v>
      </c>
      <c r="BH207" s="8">
        <v>0</v>
      </c>
      <c r="BI207" s="8">
        <f t="shared" si="597"/>
        <v>0</v>
      </c>
      <c r="BJ207" s="83" t="str">
        <f t="shared" si="598"/>
        <v/>
      </c>
      <c r="BK207" s="17"/>
      <c r="BL207" s="25"/>
      <c r="BM207" s="7" t="str">
        <f>Kategorie!B208</f>
        <v>.</v>
      </c>
      <c r="BN207" s="82">
        <v>0</v>
      </c>
      <c r="BO207" s="8">
        <v>0</v>
      </c>
      <c r="BP207" s="8">
        <f t="shared" si="599"/>
        <v>0</v>
      </c>
      <c r="BQ207" s="83" t="str">
        <f t="shared" si="600"/>
        <v/>
      </c>
      <c r="BR207" s="17"/>
      <c r="BT207" s="14" t="str">
        <f>Kategorie!B208</f>
        <v>.</v>
      </c>
      <c r="BU207" s="82">
        <v>0</v>
      </c>
      <c r="BV207" s="8">
        <v>0</v>
      </c>
      <c r="BW207" s="8">
        <f t="shared" si="601"/>
        <v>0</v>
      </c>
      <c r="BX207" s="83" t="str">
        <f t="shared" si="602"/>
        <v/>
      </c>
      <c r="BY207" s="17"/>
      <c r="BZ207" s="25"/>
      <c r="CA207" s="7" t="str">
        <f>Kategorie!B208</f>
        <v>.</v>
      </c>
      <c r="CB207" s="82">
        <v>0</v>
      </c>
      <c r="CC207" s="8">
        <v>0</v>
      </c>
      <c r="CD207" s="8">
        <f t="shared" si="603"/>
        <v>0</v>
      </c>
      <c r="CE207" s="83" t="str">
        <f t="shared" si="604"/>
        <v/>
      </c>
      <c r="CF207" s="17"/>
    </row>
    <row r="208" spans="2:84" s="71" customFormat="1" ht="15.75" customHeight="1">
      <c r="B208" s="7" t="str">
        <f>Kategorie!B209</f>
        <v>.</v>
      </c>
      <c r="C208" s="79">
        <v>0</v>
      </c>
      <c r="D208" s="8">
        <v>0</v>
      </c>
      <c r="E208" s="8">
        <f t="shared" si="581"/>
        <v>0</v>
      </c>
      <c r="F208" s="83" t="str">
        <f t="shared" si="582"/>
        <v/>
      </c>
      <c r="G208" s="17"/>
      <c r="I208" s="124" t="str">
        <f>Kategorie!B209</f>
        <v>.</v>
      </c>
      <c r="J208" s="79">
        <v>0</v>
      </c>
      <c r="K208" s="8">
        <v>0</v>
      </c>
      <c r="L208" s="8">
        <f t="shared" si="583"/>
        <v>0</v>
      </c>
      <c r="M208" s="83" t="str">
        <f t="shared" si="584"/>
        <v/>
      </c>
      <c r="N208" s="17"/>
      <c r="P208" s="81" t="str">
        <f>Kategorie!B209</f>
        <v>.</v>
      </c>
      <c r="Q208" s="79">
        <v>0</v>
      </c>
      <c r="R208" s="8">
        <v>0</v>
      </c>
      <c r="S208" s="8">
        <f t="shared" si="585"/>
        <v>0</v>
      </c>
      <c r="T208" s="83" t="str">
        <f t="shared" si="586"/>
        <v/>
      </c>
      <c r="U208" s="17"/>
      <c r="V208" s="25"/>
      <c r="W208" s="7" t="str">
        <f>Kategorie!B209</f>
        <v>.</v>
      </c>
      <c r="X208" s="79">
        <v>0</v>
      </c>
      <c r="Y208" s="8">
        <v>0</v>
      </c>
      <c r="Z208" s="8">
        <f t="shared" si="587"/>
        <v>0</v>
      </c>
      <c r="AA208" s="83" t="str">
        <f t="shared" si="588"/>
        <v/>
      </c>
      <c r="AB208" s="17"/>
      <c r="AC208" s="25"/>
      <c r="AD208" s="81" t="str">
        <f>Kategorie!B209</f>
        <v>.</v>
      </c>
      <c r="AE208" s="79">
        <v>0</v>
      </c>
      <c r="AF208" s="8">
        <v>0</v>
      </c>
      <c r="AG208" s="8">
        <f t="shared" si="589"/>
        <v>0</v>
      </c>
      <c r="AH208" s="83" t="str">
        <f t="shared" si="590"/>
        <v/>
      </c>
      <c r="AI208" s="17"/>
      <c r="AK208" s="81" t="str">
        <f>Kategorie!B209</f>
        <v>.</v>
      </c>
      <c r="AL208" s="79">
        <v>0</v>
      </c>
      <c r="AM208" s="8">
        <v>0</v>
      </c>
      <c r="AN208" s="8">
        <f t="shared" si="591"/>
        <v>0</v>
      </c>
      <c r="AO208" s="83" t="str">
        <f t="shared" si="592"/>
        <v/>
      </c>
      <c r="AP208" s="17"/>
      <c r="AQ208" s="25"/>
      <c r="AR208" s="7" t="str">
        <f>Kategorie!B209</f>
        <v>.</v>
      </c>
      <c r="AS208" s="82">
        <v>0</v>
      </c>
      <c r="AT208" s="8">
        <v>0</v>
      </c>
      <c r="AU208" s="8">
        <f t="shared" si="593"/>
        <v>0</v>
      </c>
      <c r="AV208" s="83" t="str">
        <f t="shared" si="594"/>
        <v/>
      </c>
      <c r="AW208" s="17"/>
      <c r="AY208" s="81" t="str">
        <f>Kategorie!B209</f>
        <v>.</v>
      </c>
      <c r="AZ208" s="82">
        <v>0</v>
      </c>
      <c r="BA208" s="8">
        <v>0</v>
      </c>
      <c r="BB208" s="8">
        <f t="shared" si="595"/>
        <v>0</v>
      </c>
      <c r="BC208" s="83" t="str">
        <f t="shared" si="596"/>
        <v/>
      </c>
      <c r="BD208" s="17"/>
      <c r="BF208" s="81" t="str">
        <f>Kategorie!B209</f>
        <v>.</v>
      </c>
      <c r="BG208" s="82">
        <v>0</v>
      </c>
      <c r="BH208" s="8">
        <v>0</v>
      </c>
      <c r="BI208" s="8">
        <f t="shared" si="597"/>
        <v>0</v>
      </c>
      <c r="BJ208" s="83" t="str">
        <f t="shared" si="598"/>
        <v/>
      </c>
      <c r="BK208" s="17"/>
      <c r="BL208" s="25"/>
      <c r="BM208" s="7" t="str">
        <f>Kategorie!B209</f>
        <v>.</v>
      </c>
      <c r="BN208" s="82">
        <v>0</v>
      </c>
      <c r="BO208" s="8">
        <v>0</v>
      </c>
      <c r="BP208" s="8">
        <f t="shared" si="599"/>
        <v>0</v>
      </c>
      <c r="BQ208" s="83" t="str">
        <f t="shared" si="600"/>
        <v/>
      </c>
      <c r="BR208" s="17"/>
      <c r="BT208" s="14" t="str">
        <f>Kategorie!B209</f>
        <v>.</v>
      </c>
      <c r="BU208" s="82">
        <v>0</v>
      </c>
      <c r="BV208" s="8">
        <v>0</v>
      </c>
      <c r="BW208" s="8">
        <f t="shared" si="601"/>
        <v>0</v>
      </c>
      <c r="BX208" s="83" t="str">
        <f t="shared" si="602"/>
        <v/>
      </c>
      <c r="BY208" s="17"/>
      <c r="BZ208" s="25"/>
      <c r="CA208" s="7" t="str">
        <f>Kategorie!B209</f>
        <v>.</v>
      </c>
      <c r="CB208" s="82">
        <v>0</v>
      </c>
      <c r="CC208" s="8">
        <v>0</v>
      </c>
      <c r="CD208" s="8">
        <f t="shared" si="603"/>
        <v>0</v>
      </c>
      <c r="CE208" s="83" t="str">
        <f t="shared" si="604"/>
        <v/>
      </c>
      <c r="CF208" s="17"/>
    </row>
    <row r="209" spans="2:84" s="71" customFormat="1">
      <c r="B209" s="14"/>
      <c r="C209" s="14"/>
      <c r="D209" s="14"/>
      <c r="E209" s="14"/>
      <c r="F209" s="14"/>
      <c r="G209" s="14"/>
      <c r="I209" s="121" t="s">
        <v>2</v>
      </c>
      <c r="J209" s="14"/>
      <c r="K209" s="14"/>
      <c r="L209" s="14"/>
      <c r="M209" s="14"/>
      <c r="N209" s="14"/>
      <c r="P209" s="14"/>
      <c r="Q209" s="14"/>
      <c r="R209" s="14"/>
      <c r="S209" s="14"/>
      <c r="T209" s="14"/>
      <c r="U209" s="14"/>
      <c r="W209" s="14"/>
      <c r="X209" s="14"/>
      <c r="Y209" s="14"/>
      <c r="Z209" s="14"/>
      <c r="AA209" s="14"/>
      <c r="AB209" s="14"/>
      <c r="AD209" s="14"/>
      <c r="AE209" s="14"/>
      <c r="AF209" s="14"/>
      <c r="AG209" s="14"/>
      <c r="AH209" s="14"/>
      <c r="AI209" s="14"/>
      <c r="AK209" s="14"/>
      <c r="AL209" s="14"/>
      <c r="AM209" s="14"/>
      <c r="AN209" s="14"/>
      <c r="AO209" s="14"/>
      <c r="AP209" s="14"/>
      <c r="AR209" s="14"/>
      <c r="AS209" s="14"/>
      <c r="AT209" s="14"/>
      <c r="AU209" s="14"/>
      <c r="AV209" s="14"/>
      <c r="AW209" s="14"/>
      <c r="AY209" s="14"/>
      <c r="AZ209" s="14"/>
      <c r="BA209" s="14"/>
      <c r="BB209" s="14"/>
      <c r="BC209" s="14"/>
      <c r="BD209" s="14"/>
      <c r="BF209" s="14"/>
      <c r="BG209" s="14"/>
      <c r="BH209" s="14"/>
      <c r="BI209" s="14"/>
      <c r="BJ209" s="14"/>
      <c r="BK209" s="14"/>
      <c r="BM209" s="14"/>
      <c r="BN209" s="14"/>
      <c r="BO209" s="14"/>
      <c r="BP209" s="14"/>
      <c r="BQ209" s="14"/>
      <c r="BR209" s="14"/>
      <c r="BT209" s="18" t="s">
        <v>2</v>
      </c>
      <c r="BU209" s="14"/>
      <c r="BV209" s="14"/>
      <c r="BW209" s="14"/>
      <c r="BX209" s="14"/>
      <c r="BY209" s="14"/>
      <c r="CA209" s="14"/>
      <c r="CB209" s="14"/>
      <c r="CC209" s="14"/>
      <c r="CD209" s="14"/>
      <c r="CE209" s="14"/>
      <c r="CF209" s="14"/>
    </row>
    <row r="210" spans="2:84" s="71" customFormat="1">
      <c r="B210" s="90" t="str">
        <f>Kategorie!B211</f>
        <v>Inne</v>
      </c>
      <c r="C210" s="91">
        <f t="shared" ref="C210:D210" si="605">SUM(C211:C220)</f>
        <v>0</v>
      </c>
      <c r="D210" s="92">
        <f t="shared" si="605"/>
        <v>0</v>
      </c>
      <c r="E210" s="93">
        <f>C210-D210</f>
        <v>0</v>
      </c>
      <c r="F210" s="94" t="str">
        <f>IFERROR(D210/C210,"")</f>
        <v/>
      </c>
      <c r="G210" s="93"/>
      <c r="I210" s="123" t="str">
        <f>Kategorie!B211</f>
        <v>Inne</v>
      </c>
      <c r="J210" s="32">
        <f t="shared" ref="J210:K210" si="606">SUM(J211:J220)</f>
        <v>0</v>
      </c>
      <c r="K210" s="77">
        <f t="shared" si="606"/>
        <v>0</v>
      </c>
      <c r="L210" s="88">
        <f>J210-K210</f>
        <v>0</v>
      </c>
      <c r="M210" s="78" t="str">
        <f>IFERROR(K210/J210,"")</f>
        <v/>
      </c>
      <c r="N210" s="88"/>
      <c r="P210" s="43" t="str">
        <f>Kategorie!B211</f>
        <v>Inne</v>
      </c>
      <c r="Q210" s="32">
        <f t="shared" ref="Q210:R210" si="607">SUM(Q211:Q220)</f>
        <v>0</v>
      </c>
      <c r="R210" s="77">
        <f t="shared" si="607"/>
        <v>0</v>
      </c>
      <c r="S210" s="88">
        <f>Q210-R210</f>
        <v>0</v>
      </c>
      <c r="T210" s="78" t="str">
        <f>IFERROR(R210/Q210,"")</f>
        <v/>
      </c>
      <c r="U210" s="88"/>
      <c r="V210" s="89"/>
      <c r="W210" s="43" t="str">
        <f>Kategorie!B211</f>
        <v>Inne</v>
      </c>
      <c r="X210" s="32">
        <f t="shared" ref="X210:Y210" si="608">SUM(X211:X220)</f>
        <v>0</v>
      </c>
      <c r="Y210" s="77">
        <f t="shared" si="608"/>
        <v>0</v>
      </c>
      <c r="Z210" s="88">
        <f>X210-Y210</f>
        <v>0</v>
      </c>
      <c r="AA210" s="78" t="str">
        <f>IFERROR(Y210/X210,"")</f>
        <v/>
      </c>
      <c r="AB210" s="88"/>
      <c r="AC210" s="89"/>
      <c r="AD210" s="43" t="str">
        <f>Kategorie!B211</f>
        <v>Inne</v>
      </c>
      <c r="AE210" s="32">
        <f t="shared" ref="AE210:AF210" si="609">SUM(AE211:AE220)</f>
        <v>0</v>
      </c>
      <c r="AF210" s="77">
        <f t="shared" si="609"/>
        <v>0</v>
      </c>
      <c r="AG210" s="88">
        <f>AE210-AF210</f>
        <v>0</v>
      </c>
      <c r="AH210" s="78" t="str">
        <f>IFERROR(AF210/AE210,"")</f>
        <v/>
      </c>
      <c r="AI210" s="88"/>
      <c r="AK210" s="43" t="str">
        <f>Kategorie!B211</f>
        <v>Inne</v>
      </c>
      <c r="AL210" s="88">
        <f>SUM(Tabela16405860612052463189[[#All],[Kolumna2]])</f>
        <v>0</v>
      </c>
      <c r="AM210" s="88">
        <f>SUM(Tabela16405860612052463189[[#All],[Kolumna3]])</f>
        <v>0</v>
      </c>
      <c r="AN210" s="88">
        <f>AL210-AM210</f>
        <v>0</v>
      </c>
      <c r="AO210" s="78" t="str">
        <f>IFERROR(AM210/AL210,"")</f>
        <v/>
      </c>
      <c r="AP210" s="88"/>
      <c r="AQ210" s="89"/>
      <c r="AR210" s="43" t="str">
        <f>Kategorie!B211</f>
        <v>Inne</v>
      </c>
      <c r="AS210" s="32">
        <f t="shared" ref="AS210:AT210" si="610">SUM(AS211:AS220)</f>
        <v>0</v>
      </c>
      <c r="AT210" s="77">
        <f t="shared" si="610"/>
        <v>0</v>
      </c>
      <c r="AU210" s="88">
        <f>AS210-AT210</f>
        <v>0</v>
      </c>
      <c r="AV210" s="78" t="str">
        <f>IFERROR(AT210/AS210,"")</f>
        <v/>
      </c>
      <c r="AW210" s="88"/>
      <c r="AY210" s="43" t="str">
        <f>Kategorie!B211</f>
        <v>Inne</v>
      </c>
      <c r="AZ210" s="32">
        <f t="shared" ref="AZ210:BA210" si="611">SUM(AZ211:AZ220)</f>
        <v>0</v>
      </c>
      <c r="BA210" s="77">
        <f t="shared" si="611"/>
        <v>0</v>
      </c>
      <c r="BB210" s="88">
        <f>AZ210-BA210</f>
        <v>0</v>
      </c>
      <c r="BC210" s="78" t="str">
        <f>IFERROR(BA210/AZ210,"")</f>
        <v/>
      </c>
      <c r="BD210" s="88"/>
      <c r="BF210" s="43" t="str">
        <f>Kategorie!B211</f>
        <v>Inne</v>
      </c>
      <c r="BG210" s="32">
        <f t="shared" ref="BG210:BH210" si="612">SUM(BG211:BG220)</f>
        <v>0</v>
      </c>
      <c r="BH210" s="77">
        <f t="shared" si="612"/>
        <v>0</v>
      </c>
      <c r="BI210" s="88">
        <f>BG210-BH210</f>
        <v>0</v>
      </c>
      <c r="BJ210" s="78" t="str">
        <f>IFERROR(BH210/BG210,"")</f>
        <v/>
      </c>
      <c r="BK210" s="88"/>
      <c r="BL210" s="89"/>
      <c r="BM210" s="43" t="str">
        <f>Kategorie!B211</f>
        <v>Inne</v>
      </c>
      <c r="BN210" s="32">
        <f t="shared" ref="BN210:BO210" si="613">SUM(BN211:BN220)</f>
        <v>0</v>
      </c>
      <c r="BO210" s="77">
        <f t="shared" si="613"/>
        <v>0</v>
      </c>
      <c r="BP210" s="88">
        <f>BN210-BO210</f>
        <v>0</v>
      </c>
      <c r="BQ210" s="78" t="str">
        <f>IFERROR(BO210/BN210,"")</f>
        <v/>
      </c>
      <c r="BR210" s="88"/>
      <c r="BT210" s="87" t="str">
        <f>Kategorie!B211</f>
        <v>Inne</v>
      </c>
      <c r="BU210" s="32">
        <f t="shared" ref="BU210:BV210" si="614">SUM(BU211:BU220)</f>
        <v>0</v>
      </c>
      <c r="BV210" s="77">
        <f t="shared" si="614"/>
        <v>0</v>
      </c>
      <c r="BW210" s="88">
        <f>BU210-BV210</f>
        <v>0</v>
      </c>
      <c r="BX210" s="78" t="str">
        <f>IFERROR(BV210/BU210,"")</f>
        <v/>
      </c>
      <c r="BY210" s="88"/>
      <c r="BZ210" s="89"/>
      <c r="CA210" s="43" t="str">
        <f>Kategorie!B211</f>
        <v>Inne</v>
      </c>
      <c r="CB210" s="32">
        <f t="shared" ref="CB210:CC210" si="615">SUM(CB211:CB220)</f>
        <v>0</v>
      </c>
      <c r="CC210" s="77">
        <f t="shared" si="615"/>
        <v>0</v>
      </c>
      <c r="CD210" s="88">
        <f>CB210-CC210</f>
        <v>0</v>
      </c>
      <c r="CE210" s="78" t="str">
        <f>IFERROR(CC210/CB210,"")</f>
        <v/>
      </c>
      <c r="CF210" s="88"/>
    </row>
    <row r="211" spans="2:84" s="71" customFormat="1">
      <c r="B211" s="7" t="str">
        <f>Kategorie!B212</f>
        <v>utrzymanie samochodu służbowego</v>
      </c>
      <c r="C211" s="79">
        <v>0</v>
      </c>
      <c r="D211" s="8">
        <v>0</v>
      </c>
      <c r="E211" s="8">
        <f t="shared" ref="E211:E220" si="616">C211-D211</f>
        <v>0</v>
      </c>
      <c r="F211" s="80" t="str">
        <f t="shared" ref="F211:F220" si="617">IFERROR(D211/C211,"")</f>
        <v/>
      </c>
      <c r="G211" s="8"/>
      <c r="I211" s="122" t="str">
        <f>Kategorie!B212</f>
        <v>utrzymanie samochodu służbowego</v>
      </c>
      <c r="J211" s="79">
        <v>0</v>
      </c>
      <c r="K211" s="8">
        <v>0</v>
      </c>
      <c r="L211" s="8">
        <f t="shared" ref="L211:L220" si="618">J211-K211</f>
        <v>0</v>
      </c>
      <c r="M211" s="80" t="str">
        <f t="shared" ref="M211:M220" si="619">IFERROR(K211/J211,"")</f>
        <v/>
      </c>
      <c r="N211" s="8"/>
      <c r="P211" s="81" t="str">
        <f>Kategorie!B212</f>
        <v>utrzymanie samochodu służbowego</v>
      </c>
      <c r="Q211" s="79">
        <v>0</v>
      </c>
      <c r="R211" s="8">
        <v>0</v>
      </c>
      <c r="S211" s="8">
        <f t="shared" ref="S211:S220" si="620">Q211-R211</f>
        <v>0</v>
      </c>
      <c r="T211" s="80" t="str">
        <f t="shared" ref="T211:T220" si="621">IFERROR(R211/Q211,"")</f>
        <v/>
      </c>
      <c r="U211" s="8"/>
      <c r="V211" s="24"/>
      <c r="W211" s="7" t="str">
        <f>Kategorie!B212</f>
        <v>utrzymanie samochodu służbowego</v>
      </c>
      <c r="X211" s="79">
        <v>0</v>
      </c>
      <c r="Y211" s="8">
        <v>0</v>
      </c>
      <c r="Z211" s="8">
        <f t="shared" ref="Z211:Z220" si="622">X211-Y211</f>
        <v>0</v>
      </c>
      <c r="AA211" s="80" t="str">
        <f t="shared" ref="AA211:AA220" si="623">IFERROR(Y211/X211,"")</f>
        <v/>
      </c>
      <c r="AB211" s="8"/>
      <c r="AC211" s="24"/>
      <c r="AD211" s="81" t="str">
        <f>Kategorie!B212</f>
        <v>utrzymanie samochodu służbowego</v>
      </c>
      <c r="AE211" s="79">
        <v>0</v>
      </c>
      <c r="AF211" s="8">
        <v>0</v>
      </c>
      <c r="AG211" s="8">
        <f t="shared" ref="AG211:AG220" si="624">AE211-AF211</f>
        <v>0</v>
      </c>
      <c r="AH211" s="80" t="str">
        <f t="shared" ref="AH211:AH220" si="625">IFERROR(AF211/AE211,"")</f>
        <v/>
      </c>
      <c r="AI211" s="8"/>
      <c r="AK211" s="81" t="str">
        <f>Kategorie!B212</f>
        <v>utrzymanie samochodu służbowego</v>
      </c>
      <c r="AL211" s="79">
        <v>0</v>
      </c>
      <c r="AM211" s="8">
        <v>0</v>
      </c>
      <c r="AN211" s="8">
        <f t="shared" ref="AN211:AN220" si="626">AL211-AM211</f>
        <v>0</v>
      </c>
      <c r="AO211" s="80" t="str">
        <f t="shared" ref="AO211:AO220" si="627">IFERROR(AM211/AL211,"")</f>
        <v/>
      </c>
      <c r="AP211" s="8"/>
      <c r="AQ211" s="24"/>
      <c r="AR211" s="7" t="str">
        <f>Kategorie!B212</f>
        <v>utrzymanie samochodu służbowego</v>
      </c>
      <c r="AS211" s="82">
        <v>0</v>
      </c>
      <c r="AT211" s="8">
        <v>0</v>
      </c>
      <c r="AU211" s="8">
        <f t="shared" ref="AU211:AU220" si="628">AS211-AT211</f>
        <v>0</v>
      </c>
      <c r="AV211" s="80" t="str">
        <f t="shared" ref="AV211:AV220" si="629">IFERROR(AT211/AS211,"")</f>
        <v/>
      </c>
      <c r="AW211" s="8"/>
      <c r="AY211" s="81" t="str">
        <f>Kategorie!B212</f>
        <v>utrzymanie samochodu służbowego</v>
      </c>
      <c r="AZ211" s="82">
        <v>0</v>
      </c>
      <c r="BA211" s="8">
        <v>0</v>
      </c>
      <c r="BB211" s="8">
        <f t="shared" ref="BB211:BB220" si="630">AZ211-BA211</f>
        <v>0</v>
      </c>
      <c r="BC211" s="80" t="str">
        <f t="shared" ref="BC211:BC220" si="631">IFERROR(BA211/AZ211,"")</f>
        <v/>
      </c>
      <c r="BD211" s="8"/>
      <c r="BF211" s="81" t="str">
        <f>Kategorie!B212</f>
        <v>utrzymanie samochodu służbowego</v>
      </c>
      <c r="BG211" s="82">
        <v>0</v>
      </c>
      <c r="BH211" s="8">
        <v>0</v>
      </c>
      <c r="BI211" s="8">
        <f t="shared" ref="BI211:BI220" si="632">BG211-BH211</f>
        <v>0</v>
      </c>
      <c r="BJ211" s="80" t="str">
        <f t="shared" ref="BJ211:BJ220" si="633">IFERROR(BH211/BG211,"")</f>
        <v/>
      </c>
      <c r="BK211" s="8"/>
      <c r="BL211" s="24"/>
      <c r="BM211" s="7" t="str">
        <f>Kategorie!B212</f>
        <v>utrzymanie samochodu służbowego</v>
      </c>
      <c r="BN211" s="82">
        <v>0</v>
      </c>
      <c r="BO211" s="8">
        <v>0</v>
      </c>
      <c r="BP211" s="8">
        <f t="shared" ref="BP211:BP220" si="634">BN211-BO211</f>
        <v>0</v>
      </c>
      <c r="BQ211" s="80" t="str">
        <f t="shared" ref="BQ211:BQ220" si="635">IFERROR(BO211/BN211,"")</f>
        <v/>
      </c>
      <c r="BR211" s="8"/>
      <c r="BT211" s="7" t="str">
        <f>Kategorie!B212</f>
        <v>utrzymanie samochodu służbowego</v>
      </c>
      <c r="BU211" s="82">
        <v>0</v>
      </c>
      <c r="BV211" s="8">
        <v>0</v>
      </c>
      <c r="BW211" s="8">
        <f t="shared" ref="BW211:BW220" si="636">BU211-BV211</f>
        <v>0</v>
      </c>
      <c r="BX211" s="80" t="str">
        <f t="shared" ref="BX211:BX220" si="637">IFERROR(BV211/BU211,"")</f>
        <v/>
      </c>
      <c r="BY211" s="8"/>
      <c r="BZ211" s="24"/>
      <c r="CA211" s="7" t="str">
        <f>Kategorie!B212</f>
        <v>utrzymanie samochodu służbowego</v>
      </c>
      <c r="CB211" s="82">
        <v>0</v>
      </c>
      <c r="CC211" s="8">
        <v>0</v>
      </c>
      <c r="CD211" s="8">
        <f t="shared" ref="CD211:CD220" si="638">CB211-CC211</f>
        <v>0</v>
      </c>
      <c r="CE211" s="80" t="str">
        <f t="shared" ref="CE211:CE220" si="639">IFERROR(CC211/CB211,"")</f>
        <v/>
      </c>
      <c r="CF211" s="8"/>
    </row>
    <row r="212" spans="2:84" s="71" customFormat="1">
      <c r="B212" s="7" t="str">
        <f>Kategorie!B213</f>
        <v>.</v>
      </c>
      <c r="C212" s="79">
        <v>0</v>
      </c>
      <c r="D212" s="8">
        <v>0</v>
      </c>
      <c r="E212" s="8">
        <f t="shared" si="616"/>
        <v>0</v>
      </c>
      <c r="F212" s="80" t="str">
        <f t="shared" si="617"/>
        <v/>
      </c>
      <c r="G212" s="8"/>
      <c r="I212" s="122" t="str">
        <f>Kategorie!B213</f>
        <v>.</v>
      </c>
      <c r="J212" s="79">
        <v>0</v>
      </c>
      <c r="K212" s="8">
        <v>0</v>
      </c>
      <c r="L212" s="8">
        <f t="shared" si="618"/>
        <v>0</v>
      </c>
      <c r="M212" s="80" t="str">
        <f t="shared" si="619"/>
        <v/>
      </c>
      <c r="N212" s="8"/>
      <c r="P212" s="81" t="str">
        <f>Kategorie!B213</f>
        <v>.</v>
      </c>
      <c r="Q212" s="79">
        <v>0</v>
      </c>
      <c r="R212" s="8">
        <v>0</v>
      </c>
      <c r="S212" s="8">
        <f t="shared" si="620"/>
        <v>0</v>
      </c>
      <c r="T212" s="80" t="str">
        <f t="shared" si="621"/>
        <v/>
      </c>
      <c r="U212" s="8"/>
      <c r="V212" s="24"/>
      <c r="W212" s="7" t="str">
        <f>Kategorie!B213</f>
        <v>.</v>
      </c>
      <c r="X212" s="79">
        <v>0</v>
      </c>
      <c r="Y212" s="8">
        <v>0</v>
      </c>
      <c r="Z212" s="8">
        <f t="shared" si="622"/>
        <v>0</v>
      </c>
      <c r="AA212" s="80" t="str">
        <f t="shared" si="623"/>
        <v/>
      </c>
      <c r="AB212" s="8"/>
      <c r="AC212" s="24"/>
      <c r="AD212" s="81" t="str">
        <f>Kategorie!B213</f>
        <v>.</v>
      </c>
      <c r="AE212" s="79">
        <v>0</v>
      </c>
      <c r="AF212" s="8">
        <v>0</v>
      </c>
      <c r="AG212" s="8">
        <f t="shared" si="624"/>
        <v>0</v>
      </c>
      <c r="AH212" s="80" t="str">
        <f t="shared" si="625"/>
        <v/>
      </c>
      <c r="AI212" s="8"/>
      <c r="AK212" s="81" t="str">
        <f>Kategorie!B213</f>
        <v>.</v>
      </c>
      <c r="AL212" s="79">
        <v>0</v>
      </c>
      <c r="AM212" s="8">
        <v>0</v>
      </c>
      <c r="AN212" s="8">
        <f t="shared" si="626"/>
        <v>0</v>
      </c>
      <c r="AO212" s="80" t="str">
        <f t="shared" si="627"/>
        <v/>
      </c>
      <c r="AP212" s="8"/>
      <c r="AQ212" s="24"/>
      <c r="AR212" s="7" t="str">
        <f>Kategorie!B213</f>
        <v>.</v>
      </c>
      <c r="AS212" s="82">
        <v>0</v>
      </c>
      <c r="AT212" s="8">
        <v>0</v>
      </c>
      <c r="AU212" s="8">
        <f t="shared" si="628"/>
        <v>0</v>
      </c>
      <c r="AV212" s="80" t="str">
        <f t="shared" si="629"/>
        <v/>
      </c>
      <c r="AW212" s="8"/>
      <c r="AY212" s="81" t="str">
        <f>Kategorie!B213</f>
        <v>.</v>
      </c>
      <c r="AZ212" s="82">
        <v>0</v>
      </c>
      <c r="BA212" s="8">
        <v>0</v>
      </c>
      <c r="BB212" s="8">
        <f t="shared" si="630"/>
        <v>0</v>
      </c>
      <c r="BC212" s="80" t="str">
        <f t="shared" si="631"/>
        <v/>
      </c>
      <c r="BD212" s="8"/>
      <c r="BF212" s="81" t="str">
        <f>Kategorie!B213</f>
        <v>.</v>
      </c>
      <c r="BG212" s="82">
        <v>0</v>
      </c>
      <c r="BH212" s="8">
        <v>0</v>
      </c>
      <c r="BI212" s="8">
        <f t="shared" si="632"/>
        <v>0</v>
      </c>
      <c r="BJ212" s="80" t="str">
        <f t="shared" si="633"/>
        <v/>
      </c>
      <c r="BK212" s="8"/>
      <c r="BL212" s="24"/>
      <c r="BM212" s="7" t="str">
        <f>Kategorie!B213</f>
        <v>.</v>
      </c>
      <c r="BN212" s="82">
        <v>0</v>
      </c>
      <c r="BO212" s="8">
        <v>0</v>
      </c>
      <c r="BP212" s="8">
        <f t="shared" si="634"/>
        <v>0</v>
      </c>
      <c r="BQ212" s="80" t="str">
        <f t="shared" si="635"/>
        <v/>
      </c>
      <c r="BR212" s="8"/>
      <c r="BT212" s="7" t="str">
        <f>Kategorie!B213</f>
        <v>.</v>
      </c>
      <c r="BU212" s="82">
        <v>0</v>
      </c>
      <c r="BV212" s="8">
        <v>0</v>
      </c>
      <c r="BW212" s="8">
        <f t="shared" si="636"/>
        <v>0</v>
      </c>
      <c r="BX212" s="80" t="str">
        <f t="shared" si="637"/>
        <v/>
      </c>
      <c r="BY212" s="8"/>
      <c r="BZ212" s="24"/>
      <c r="CA212" s="7" t="str">
        <f>Kategorie!B213</f>
        <v>.</v>
      </c>
      <c r="CB212" s="82">
        <v>0</v>
      </c>
      <c r="CC212" s="8">
        <v>0</v>
      </c>
      <c r="CD212" s="8">
        <f t="shared" si="638"/>
        <v>0</v>
      </c>
      <c r="CE212" s="80" t="str">
        <f t="shared" si="639"/>
        <v/>
      </c>
      <c r="CF212" s="8"/>
    </row>
    <row r="213" spans="2:84" s="71" customFormat="1">
      <c r="B213" s="7" t="str">
        <f>Kategorie!B214</f>
        <v>.</v>
      </c>
      <c r="C213" s="79">
        <v>0</v>
      </c>
      <c r="D213" s="8">
        <v>0</v>
      </c>
      <c r="E213" s="8">
        <f t="shared" si="616"/>
        <v>0</v>
      </c>
      <c r="F213" s="80" t="str">
        <f t="shared" si="617"/>
        <v/>
      </c>
      <c r="G213" s="8"/>
      <c r="I213" s="122" t="str">
        <f>Kategorie!B214</f>
        <v>.</v>
      </c>
      <c r="J213" s="79">
        <v>0</v>
      </c>
      <c r="K213" s="8">
        <v>0</v>
      </c>
      <c r="L213" s="8">
        <f t="shared" si="618"/>
        <v>0</v>
      </c>
      <c r="M213" s="80" t="str">
        <f t="shared" si="619"/>
        <v/>
      </c>
      <c r="N213" s="8"/>
      <c r="P213" s="81" t="str">
        <f>Kategorie!B214</f>
        <v>.</v>
      </c>
      <c r="Q213" s="79">
        <v>0</v>
      </c>
      <c r="R213" s="8">
        <v>0</v>
      </c>
      <c r="S213" s="8">
        <f t="shared" si="620"/>
        <v>0</v>
      </c>
      <c r="T213" s="80" t="str">
        <f t="shared" si="621"/>
        <v/>
      </c>
      <c r="U213" s="8"/>
      <c r="V213" s="24"/>
      <c r="W213" s="7" t="str">
        <f>Kategorie!B214</f>
        <v>.</v>
      </c>
      <c r="X213" s="79">
        <v>0</v>
      </c>
      <c r="Y213" s="8">
        <v>0</v>
      </c>
      <c r="Z213" s="8">
        <f t="shared" si="622"/>
        <v>0</v>
      </c>
      <c r="AA213" s="80" t="str">
        <f t="shared" si="623"/>
        <v/>
      </c>
      <c r="AB213" s="8"/>
      <c r="AC213" s="24"/>
      <c r="AD213" s="81" t="str">
        <f>Kategorie!B214</f>
        <v>.</v>
      </c>
      <c r="AE213" s="79">
        <v>0</v>
      </c>
      <c r="AF213" s="8">
        <v>0</v>
      </c>
      <c r="AG213" s="8">
        <f t="shared" si="624"/>
        <v>0</v>
      </c>
      <c r="AH213" s="80" t="str">
        <f t="shared" si="625"/>
        <v/>
      </c>
      <c r="AI213" s="8"/>
      <c r="AK213" s="81" t="str">
        <f>Kategorie!B214</f>
        <v>.</v>
      </c>
      <c r="AL213" s="79">
        <v>0</v>
      </c>
      <c r="AM213" s="8">
        <v>0</v>
      </c>
      <c r="AN213" s="8">
        <f t="shared" si="626"/>
        <v>0</v>
      </c>
      <c r="AO213" s="80" t="str">
        <f t="shared" si="627"/>
        <v/>
      </c>
      <c r="AP213" s="8"/>
      <c r="AQ213" s="24"/>
      <c r="AR213" s="7" t="str">
        <f>Kategorie!B214</f>
        <v>.</v>
      </c>
      <c r="AS213" s="82">
        <v>0</v>
      </c>
      <c r="AT213" s="8">
        <v>0</v>
      </c>
      <c r="AU213" s="8">
        <f t="shared" si="628"/>
        <v>0</v>
      </c>
      <c r="AV213" s="80" t="str">
        <f t="shared" si="629"/>
        <v/>
      </c>
      <c r="AW213" s="8"/>
      <c r="AY213" s="81" t="str">
        <f>Kategorie!B214</f>
        <v>.</v>
      </c>
      <c r="AZ213" s="82">
        <v>0</v>
      </c>
      <c r="BA213" s="8">
        <v>0</v>
      </c>
      <c r="BB213" s="8">
        <f t="shared" si="630"/>
        <v>0</v>
      </c>
      <c r="BC213" s="80" t="str">
        <f t="shared" si="631"/>
        <v/>
      </c>
      <c r="BD213" s="8"/>
      <c r="BF213" s="81" t="str">
        <f>Kategorie!B214</f>
        <v>.</v>
      </c>
      <c r="BG213" s="82">
        <v>0</v>
      </c>
      <c r="BH213" s="8">
        <v>0</v>
      </c>
      <c r="BI213" s="8">
        <f t="shared" si="632"/>
        <v>0</v>
      </c>
      <c r="BJ213" s="80" t="str">
        <f t="shared" si="633"/>
        <v/>
      </c>
      <c r="BK213" s="8"/>
      <c r="BL213" s="24"/>
      <c r="BM213" s="7" t="str">
        <f>Kategorie!B214</f>
        <v>.</v>
      </c>
      <c r="BN213" s="82">
        <v>0</v>
      </c>
      <c r="BO213" s="8">
        <v>0</v>
      </c>
      <c r="BP213" s="8">
        <f t="shared" si="634"/>
        <v>0</v>
      </c>
      <c r="BQ213" s="80" t="str">
        <f t="shared" si="635"/>
        <v/>
      </c>
      <c r="BR213" s="8"/>
      <c r="BT213" s="7" t="str">
        <f>Kategorie!B214</f>
        <v>.</v>
      </c>
      <c r="BU213" s="82">
        <v>0</v>
      </c>
      <c r="BV213" s="8">
        <v>0</v>
      </c>
      <c r="BW213" s="8">
        <f t="shared" si="636"/>
        <v>0</v>
      </c>
      <c r="BX213" s="80" t="str">
        <f t="shared" si="637"/>
        <v/>
      </c>
      <c r="BY213" s="8"/>
      <c r="BZ213" s="24"/>
      <c r="CA213" s="7" t="str">
        <f>Kategorie!B214</f>
        <v>.</v>
      </c>
      <c r="CB213" s="82">
        <v>0</v>
      </c>
      <c r="CC213" s="8">
        <v>0</v>
      </c>
      <c r="CD213" s="8">
        <f t="shared" si="638"/>
        <v>0</v>
      </c>
      <c r="CE213" s="80" t="str">
        <f t="shared" si="639"/>
        <v/>
      </c>
      <c r="CF213" s="8"/>
    </row>
    <row r="214" spans="2:84" s="71" customFormat="1">
      <c r="B214" s="7" t="str">
        <f>Kategorie!B215</f>
        <v>.</v>
      </c>
      <c r="C214" s="79">
        <v>0</v>
      </c>
      <c r="D214" s="8">
        <v>0</v>
      </c>
      <c r="E214" s="8">
        <f t="shared" si="616"/>
        <v>0</v>
      </c>
      <c r="F214" s="80" t="str">
        <f t="shared" si="617"/>
        <v/>
      </c>
      <c r="G214" s="8"/>
      <c r="I214" s="122" t="str">
        <f>Kategorie!B215</f>
        <v>.</v>
      </c>
      <c r="J214" s="79">
        <v>0</v>
      </c>
      <c r="K214" s="8">
        <v>0</v>
      </c>
      <c r="L214" s="8">
        <f t="shared" si="618"/>
        <v>0</v>
      </c>
      <c r="M214" s="80" t="str">
        <f t="shared" si="619"/>
        <v/>
      </c>
      <c r="N214" s="8"/>
      <c r="P214" s="81" t="str">
        <f>Kategorie!B215</f>
        <v>.</v>
      </c>
      <c r="Q214" s="79">
        <v>0</v>
      </c>
      <c r="R214" s="8">
        <v>0</v>
      </c>
      <c r="S214" s="8">
        <f t="shared" si="620"/>
        <v>0</v>
      </c>
      <c r="T214" s="80" t="str">
        <f t="shared" si="621"/>
        <v/>
      </c>
      <c r="U214" s="8"/>
      <c r="V214" s="24"/>
      <c r="W214" s="7" t="str">
        <f>Kategorie!B215</f>
        <v>.</v>
      </c>
      <c r="X214" s="79">
        <v>0</v>
      </c>
      <c r="Y214" s="8">
        <v>0</v>
      </c>
      <c r="Z214" s="8">
        <f t="shared" si="622"/>
        <v>0</v>
      </c>
      <c r="AA214" s="80" t="str">
        <f t="shared" si="623"/>
        <v/>
      </c>
      <c r="AB214" s="8"/>
      <c r="AC214" s="24"/>
      <c r="AD214" s="81" t="str">
        <f>Kategorie!B215</f>
        <v>.</v>
      </c>
      <c r="AE214" s="79">
        <v>0</v>
      </c>
      <c r="AF214" s="8">
        <v>0</v>
      </c>
      <c r="AG214" s="8">
        <f t="shared" si="624"/>
        <v>0</v>
      </c>
      <c r="AH214" s="80" t="str">
        <f t="shared" si="625"/>
        <v/>
      </c>
      <c r="AI214" s="8"/>
      <c r="AK214" s="81" t="str">
        <f>Kategorie!B215</f>
        <v>.</v>
      </c>
      <c r="AL214" s="79">
        <v>0</v>
      </c>
      <c r="AM214" s="8">
        <v>0</v>
      </c>
      <c r="AN214" s="8">
        <f t="shared" si="626"/>
        <v>0</v>
      </c>
      <c r="AO214" s="80" t="str">
        <f t="shared" si="627"/>
        <v/>
      </c>
      <c r="AP214" s="8"/>
      <c r="AQ214" s="24"/>
      <c r="AR214" s="7" t="str">
        <f>Kategorie!B215</f>
        <v>.</v>
      </c>
      <c r="AS214" s="82">
        <v>0</v>
      </c>
      <c r="AT214" s="8">
        <v>0</v>
      </c>
      <c r="AU214" s="8">
        <f t="shared" si="628"/>
        <v>0</v>
      </c>
      <c r="AV214" s="80" t="str">
        <f t="shared" si="629"/>
        <v/>
      </c>
      <c r="AW214" s="8"/>
      <c r="AY214" s="81" t="str">
        <f>Kategorie!B215</f>
        <v>.</v>
      </c>
      <c r="AZ214" s="82">
        <v>0</v>
      </c>
      <c r="BA214" s="8">
        <v>0</v>
      </c>
      <c r="BB214" s="8">
        <f t="shared" si="630"/>
        <v>0</v>
      </c>
      <c r="BC214" s="80" t="str">
        <f t="shared" si="631"/>
        <v/>
      </c>
      <c r="BD214" s="8"/>
      <c r="BF214" s="81" t="str">
        <f>Kategorie!B215</f>
        <v>.</v>
      </c>
      <c r="BG214" s="82">
        <v>0</v>
      </c>
      <c r="BH214" s="8">
        <v>0</v>
      </c>
      <c r="BI214" s="8">
        <f t="shared" si="632"/>
        <v>0</v>
      </c>
      <c r="BJ214" s="80" t="str">
        <f t="shared" si="633"/>
        <v/>
      </c>
      <c r="BK214" s="8"/>
      <c r="BL214" s="24"/>
      <c r="BM214" s="7" t="str">
        <f>Kategorie!B215</f>
        <v>.</v>
      </c>
      <c r="BN214" s="82">
        <v>0</v>
      </c>
      <c r="BO214" s="8">
        <v>0</v>
      </c>
      <c r="BP214" s="8">
        <f t="shared" si="634"/>
        <v>0</v>
      </c>
      <c r="BQ214" s="80" t="str">
        <f t="shared" si="635"/>
        <v/>
      </c>
      <c r="BR214" s="8"/>
      <c r="BT214" s="7" t="str">
        <f>Kategorie!B215</f>
        <v>.</v>
      </c>
      <c r="BU214" s="82">
        <v>0</v>
      </c>
      <c r="BV214" s="8">
        <v>0</v>
      </c>
      <c r="BW214" s="8">
        <f t="shared" si="636"/>
        <v>0</v>
      </c>
      <c r="BX214" s="80" t="str">
        <f t="shared" si="637"/>
        <v/>
      </c>
      <c r="BY214" s="8"/>
      <c r="BZ214" s="24"/>
      <c r="CA214" s="7" t="str">
        <f>Kategorie!B215</f>
        <v>.</v>
      </c>
      <c r="CB214" s="82">
        <v>0</v>
      </c>
      <c r="CC214" s="8">
        <v>0</v>
      </c>
      <c r="CD214" s="8">
        <f t="shared" si="638"/>
        <v>0</v>
      </c>
      <c r="CE214" s="80" t="str">
        <f t="shared" si="639"/>
        <v/>
      </c>
      <c r="CF214" s="8"/>
    </row>
    <row r="215" spans="2:84" s="71" customFormat="1">
      <c r="B215" s="7" t="str">
        <f>Kategorie!B216</f>
        <v>.</v>
      </c>
      <c r="C215" s="79">
        <v>0</v>
      </c>
      <c r="D215" s="8">
        <v>0</v>
      </c>
      <c r="E215" s="8">
        <f t="shared" si="616"/>
        <v>0</v>
      </c>
      <c r="F215" s="80" t="str">
        <f t="shared" si="617"/>
        <v/>
      </c>
      <c r="G215" s="8"/>
      <c r="I215" s="122" t="str">
        <f>Kategorie!B216</f>
        <v>.</v>
      </c>
      <c r="J215" s="79">
        <v>0</v>
      </c>
      <c r="K215" s="8">
        <v>0</v>
      </c>
      <c r="L215" s="8">
        <f t="shared" si="618"/>
        <v>0</v>
      </c>
      <c r="M215" s="80" t="str">
        <f t="shared" si="619"/>
        <v/>
      </c>
      <c r="N215" s="8"/>
      <c r="P215" s="81" t="str">
        <f>Kategorie!B216</f>
        <v>.</v>
      </c>
      <c r="Q215" s="79">
        <v>0</v>
      </c>
      <c r="R215" s="8">
        <v>0</v>
      </c>
      <c r="S215" s="8">
        <f t="shared" si="620"/>
        <v>0</v>
      </c>
      <c r="T215" s="80" t="str">
        <f t="shared" si="621"/>
        <v/>
      </c>
      <c r="U215" s="8"/>
      <c r="V215" s="24"/>
      <c r="W215" s="7" t="str">
        <f>Kategorie!B216</f>
        <v>.</v>
      </c>
      <c r="X215" s="79">
        <v>0</v>
      </c>
      <c r="Y215" s="8">
        <v>0</v>
      </c>
      <c r="Z215" s="8">
        <f t="shared" si="622"/>
        <v>0</v>
      </c>
      <c r="AA215" s="80" t="str">
        <f t="shared" si="623"/>
        <v/>
      </c>
      <c r="AB215" s="8"/>
      <c r="AC215" s="24"/>
      <c r="AD215" s="81" t="str">
        <f>Kategorie!B216</f>
        <v>.</v>
      </c>
      <c r="AE215" s="79">
        <v>0</v>
      </c>
      <c r="AF215" s="8">
        <v>0</v>
      </c>
      <c r="AG215" s="8">
        <f t="shared" si="624"/>
        <v>0</v>
      </c>
      <c r="AH215" s="80" t="str">
        <f t="shared" si="625"/>
        <v/>
      </c>
      <c r="AI215" s="8"/>
      <c r="AK215" s="81" t="str">
        <f>Kategorie!B216</f>
        <v>.</v>
      </c>
      <c r="AL215" s="79">
        <v>0</v>
      </c>
      <c r="AM215" s="8">
        <v>0</v>
      </c>
      <c r="AN215" s="8">
        <f t="shared" si="626"/>
        <v>0</v>
      </c>
      <c r="AO215" s="80" t="str">
        <f t="shared" si="627"/>
        <v/>
      </c>
      <c r="AP215" s="8"/>
      <c r="AQ215" s="24"/>
      <c r="AR215" s="7" t="str">
        <f>Kategorie!B216</f>
        <v>.</v>
      </c>
      <c r="AS215" s="82">
        <v>0</v>
      </c>
      <c r="AT215" s="8">
        <v>0</v>
      </c>
      <c r="AU215" s="8">
        <f t="shared" si="628"/>
        <v>0</v>
      </c>
      <c r="AV215" s="80" t="str">
        <f t="shared" si="629"/>
        <v/>
      </c>
      <c r="AW215" s="8"/>
      <c r="AY215" s="81" t="str">
        <f>Kategorie!B216</f>
        <v>.</v>
      </c>
      <c r="AZ215" s="82">
        <v>0</v>
      </c>
      <c r="BA215" s="8">
        <v>0</v>
      </c>
      <c r="BB215" s="8">
        <f t="shared" si="630"/>
        <v>0</v>
      </c>
      <c r="BC215" s="80" t="str">
        <f t="shared" si="631"/>
        <v/>
      </c>
      <c r="BD215" s="8"/>
      <c r="BF215" s="81" t="str">
        <f>Kategorie!B216</f>
        <v>.</v>
      </c>
      <c r="BG215" s="82">
        <v>0</v>
      </c>
      <c r="BH215" s="8">
        <v>0</v>
      </c>
      <c r="BI215" s="8">
        <f t="shared" si="632"/>
        <v>0</v>
      </c>
      <c r="BJ215" s="80" t="str">
        <f t="shared" si="633"/>
        <v/>
      </c>
      <c r="BK215" s="8"/>
      <c r="BL215" s="24"/>
      <c r="BM215" s="7" t="str">
        <f>Kategorie!B216</f>
        <v>.</v>
      </c>
      <c r="BN215" s="82">
        <v>0</v>
      </c>
      <c r="BO215" s="8">
        <v>0</v>
      </c>
      <c r="BP215" s="8">
        <f t="shared" si="634"/>
        <v>0</v>
      </c>
      <c r="BQ215" s="80" t="str">
        <f t="shared" si="635"/>
        <v/>
      </c>
      <c r="BR215" s="8"/>
      <c r="BT215" s="7" t="str">
        <f>Kategorie!B216</f>
        <v>.</v>
      </c>
      <c r="BU215" s="82">
        <v>0</v>
      </c>
      <c r="BV215" s="8">
        <v>0</v>
      </c>
      <c r="BW215" s="8">
        <f t="shared" si="636"/>
        <v>0</v>
      </c>
      <c r="BX215" s="80" t="str">
        <f t="shared" si="637"/>
        <v/>
      </c>
      <c r="BY215" s="8"/>
      <c r="BZ215" s="24"/>
      <c r="CA215" s="7" t="str">
        <f>Kategorie!B216</f>
        <v>.</v>
      </c>
      <c r="CB215" s="82">
        <v>0</v>
      </c>
      <c r="CC215" s="8">
        <v>0</v>
      </c>
      <c r="CD215" s="8">
        <f t="shared" si="638"/>
        <v>0</v>
      </c>
      <c r="CE215" s="80" t="str">
        <f t="shared" si="639"/>
        <v/>
      </c>
      <c r="CF215" s="8"/>
    </row>
    <row r="216" spans="2:84" s="71" customFormat="1">
      <c r="B216" s="7" t="str">
        <f>Kategorie!B217</f>
        <v>.</v>
      </c>
      <c r="C216" s="79">
        <v>0</v>
      </c>
      <c r="D216" s="8">
        <v>0</v>
      </c>
      <c r="E216" s="8">
        <f t="shared" si="616"/>
        <v>0</v>
      </c>
      <c r="F216" s="80" t="str">
        <f t="shared" si="617"/>
        <v/>
      </c>
      <c r="G216" s="8"/>
      <c r="I216" s="122" t="str">
        <f>Kategorie!B217</f>
        <v>.</v>
      </c>
      <c r="J216" s="79">
        <v>0</v>
      </c>
      <c r="K216" s="8">
        <v>0</v>
      </c>
      <c r="L216" s="8">
        <f t="shared" si="618"/>
        <v>0</v>
      </c>
      <c r="M216" s="80" t="str">
        <f t="shared" si="619"/>
        <v/>
      </c>
      <c r="N216" s="8"/>
      <c r="P216" s="81" t="str">
        <f>Kategorie!B217</f>
        <v>.</v>
      </c>
      <c r="Q216" s="79">
        <v>0</v>
      </c>
      <c r="R216" s="8">
        <v>0</v>
      </c>
      <c r="S216" s="8">
        <f t="shared" si="620"/>
        <v>0</v>
      </c>
      <c r="T216" s="80" t="str">
        <f t="shared" si="621"/>
        <v/>
      </c>
      <c r="U216" s="8"/>
      <c r="V216" s="24"/>
      <c r="W216" s="7" t="str">
        <f>Kategorie!B217</f>
        <v>.</v>
      </c>
      <c r="X216" s="79">
        <v>0</v>
      </c>
      <c r="Y216" s="8">
        <v>0</v>
      </c>
      <c r="Z216" s="8">
        <f t="shared" si="622"/>
        <v>0</v>
      </c>
      <c r="AA216" s="80" t="str">
        <f t="shared" si="623"/>
        <v/>
      </c>
      <c r="AB216" s="8"/>
      <c r="AC216" s="24"/>
      <c r="AD216" s="81" t="str">
        <f>Kategorie!B217</f>
        <v>.</v>
      </c>
      <c r="AE216" s="79">
        <v>0</v>
      </c>
      <c r="AF216" s="8">
        <v>0</v>
      </c>
      <c r="AG216" s="8">
        <f t="shared" si="624"/>
        <v>0</v>
      </c>
      <c r="AH216" s="80" t="str">
        <f t="shared" si="625"/>
        <v/>
      </c>
      <c r="AI216" s="8"/>
      <c r="AK216" s="81" t="str">
        <f>Kategorie!B217</f>
        <v>.</v>
      </c>
      <c r="AL216" s="79">
        <v>0</v>
      </c>
      <c r="AM216" s="8">
        <v>0</v>
      </c>
      <c r="AN216" s="8">
        <f t="shared" si="626"/>
        <v>0</v>
      </c>
      <c r="AO216" s="80" t="str">
        <f t="shared" si="627"/>
        <v/>
      </c>
      <c r="AP216" s="8"/>
      <c r="AQ216" s="24"/>
      <c r="AR216" s="7" t="str">
        <f>Kategorie!B217</f>
        <v>.</v>
      </c>
      <c r="AS216" s="82">
        <v>0</v>
      </c>
      <c r="AT216" s="8">
        <v>0</v>
      </c>
      <c r="AU216" s="8">
        <f t="shared" si="628"/>
        <v>0</v>
      </c>
      <c r="AV216" s="80" t="str">
        <f t="shared" si="629"/>
        <v/>
      </c>
      <c r="AW216" s="8"/>
      <c r="AY216" s="81" t="str">
        <f>Kategorie!B217</f>
        <v>.</v>
      </c>
      <c r="AZ216" s="82">
        <v>0</v>
      </c>
      <c r="BA216" s="8">
        <v>0</v>
      </c>
      <c r="BB216" s="8">
        <f t="shared" si="630"/>
        <v>0</v>
      </c>
      <c r="BC216" s="80" t="str">
        <f t="shared" si="631"/>
        <v/>
      </c>
      <c r="BD216" s="8"/>
      <c r="BF216" s="81" t="str">
        <f>Kategorie!B217</f>
        <v>.</v>
      </c>
      <c r="BG216" s="82">
        <v>0</v>
      </c>
      <c r="BH216" s="8">
        <v>0</v>
      </c>
      <c r="BI216" s="8">
        <f t="shared" si="632"/>
        <v>0</v>
      </c>
      <c r="BJ216" s="80" t="str">
        <f t="shared" si="633"/>
        <v/>
      </c>
      <c r="BK216" s="8"/>
      <c r="BL216" s="24"/>
      <c r="BM216" s="7" t="str">
        <f>Kategorie!B217</f>
        <v>.</v>
      </c>
      <c r="BN216" s="82">
        <v>0</v>
      </c>
      <c r="BO216" s="8">
        <v>0</v>
      </c>
      <c r="BP216" s="8">
        <f t="shared" si="634"/>
        <v>0</v>
      </c>
      <c r="BQ216" s="80" t="str">
        <f t="shared" si="635"/>
        <v/>
      </c>
      <c r="BR216" s="8"/>
      <c r="BT216" s="7" t="str">
        <f>Kategorie!B217</f>
        <v>.</v>
      </c>
      <c r="BU216" s="82">
        <v>0</v>
      </c>
      <c r="BV216" s="8">
        <v>0</v>
      </c>
      <c r="BW216" s="8">
        <f t="shared" si="636"/>
        <v>0</v>
      </c>
      <c r="BX216" s="80" t="str">
        <f t="shared" si="637"/>
        <v/>
      </c>
      <c r="BY216" s="8"/>
      <c r="BZ216" s="24"/>
      <c r="CA216" s="7" t="str">
        <f>Kategorie!B217</f>
        <v>.</v>
      </c>
      <c r="CB216" s="82">
        <v>0</v>
      </c>
      <c r="CC216" s="8">
        <v>0</v>
      </c>
      <c r="CD216" s="8">
        <f t="shared" si="638"/>
        <v>0</v>
      </c>
      <c r="CE216" s="80" t="str">
        <f t="shared" si="639"/>
        <v/>
      </c>
      <c r="CF216" s="8"/>
    </row>
    <row r="217" spans="2:84" s="71" customFormat="1">
      <c r="B217" s="7" t="str">
        <f>Kategorie!B218</f>
        <v>.</v>
      </c>
      <c r="C217" s="79">
        <v>0</v>
      </c>
      <c r="D217" s="8">
        <v>0</v>
      </c>
      <c r="E217" s="8">
        <f t="shared" si="616"/>
        <v>0</v>
      </c>
      <c r="F217" s="80" t="str">
        <f t="shared" si="617"/>
        <v/>
      </c>
      <c r="G217" s="8"/>
      <c r="I217" s="124" t="str">
        <f>Kategorie!B218</f>
        <v>.</v>
      </c>
      <c r="J217" s="79">
        <v>0</v>
      </c>
      <c r="K217" s="8">
        <v>0</v>
      </c>
      <c r="L217" s="8">
        <f t="shared" si="618"/>
        <v>0</v>
      </c>
      <c r="M217" s="80" t="str">
        <f t="shared" si="619"/>
        <v/>
      </c>
      <c r="N217" s="8"/>
      <c r="P217" s="81" t="str">
        <f>Kategorie!B218</f>
        <v>.</v>
      </c>
      <c r="Q217" s="79">
        <v>0</v>
      </c>
      <c r="R217" s="8">
        <v>0</v>
      </c>
      <c r="S217" s="8">
        <f t="shared" si="620"/>
        <v>0</v>
      </c>
      <c r="T217" s="80" t="str">
        <f t="shared" si="621"/>
        <v/>
      </c>
      <c r="U217" s="8"/>
      <c r="V217" s="24"/>
      <c r="W217" s="7" t="str">
        <f>Kategorie!B218</f>
        <v>.</v>
      </c>
      <c r="X217" s="79">
        <v>0</v>
      </c>
      <c r="Y217" s="8">
        <v>0</v>
      </c>
      <c r="Z217" s="8">
        <f t="shared" si="622"/>
        <v>0</v>
      </c>
      <c r="AA217" s="80" t="str">
        <f t="shared" si="623"/>
        <v/>
      </c>
      <c r="AB217" s="8"/>
      <c r="AC217" s="24"/>
      <c r="AD217" s="81" t="str">
        <f>Kategorie!B218</f>
        <v>.</v>
      </c>
      <c r="AE217" s="79">
        <v>0</v>
      </c>
      <c r="AF217" s="8">
        <v>0</v>
      </c>
      <c r="AG217" s="8">
        <f t="shared" si="624"/>
        <v>0</v>
      </c>
      <c r="AH217" s="80" t="str">
        <f t="shared" si="625"/>
        <v/>
      </c>
      <c r="AI217" s="8"/>
      <c r="AK217" s="81" t="str">
        <f>Kategorie!B218</f>
        <v>.</v>
      </c>
      <c r="AL217" s="79">
        <v>0</v>
      </c>
      <c r="AM217" s="8">
        <v>0</v>
      </c>
      <c r="AN217" s="8">
        <f t="shared" si="626"/>
        <v>0</v>
      </c>
      <c r="AO217" s="80" t="str">
        <f t="shared" si="627"/>
        <v/>
      </c>
      <c r="AP217" s="8"/>
      <c r="AQ217" s="24"/>
      <c r="AR217" s="7" t="str">
        <f>Kategorie!B218</f>
        <v>.</v>
      </c>
      <c r="AS217" s="82">
        <v>0</v>
      </c>
      <c r="AT217" s="8">
        <v>0</v>
      </c>
      <c r="AU217" s="8">
        <f t="shared" si="628"/>
        <v>0</v>
      </c>
      <c r="AV217" s="80" t="str">
        <f t="shared" si="629"/>
        <v/>
      </c>
      <c r="AW217" s="8"/>
      <c r="AY217" s="81" t="str">
        <f>Kategorie!B218</f>
        <v>.</v>
      </c>
      <c r="AZ217" s="82">
        <v>0</v>
      </c>
      <c r="BA217" s="8">
        <v>0</v>
      </c>
      <c r="BB217" s="8">
        <f t="shared" si="630"/>
        <v>0</v>
      </c>
      <c r="BC217" s="80" t="str">
        <f t="shared" si="631"/>
        <v/>
      </c>
      <c r="BD217" s="8"/>
      <c r="BF217" s="81" t="str">
        <f>Kategorie!B218</f>
        <v>.</v>
      </c>
      <c r="BG217" s="82">
        <v>0</v>
      </c>
      <c r="BH217" s="8">
        <v>0</v>
      </c>
      <c r="BI217" s="8">
        <f t="shared" si="632"/>
        <v>0</v>
      </c>
      <c r="BJ217" s="80" t="str">
        <f t="shared" si="633"/>
        <v/>
      </c>
      <c r="BK217" s="8"/>
      <c r="BL217" s="24"/>
      <c r="BM217" s="7" t="str">
        <f>Kategorie!B218</f>
        <v>.</v>
      </c>
      <c r="BN217" s="82">
        <v>0</v>
      </c>
      <c r="BO217" s="8">
        <v>0</v>
      </c>
      <c r="BP217" s="8">
        <f t="shared" si="634"/>
        <v>0</v>
      </c>
      <c r="BQ217" s="80" t="str">
        <f t="shared" si="635"/>
        <v/>
      </c>
      <c r="BR217" s="8"/>
      <c r="BT217" s="14" t="str">
        <f>Kategorie!B218</f>
        <v>.</v>
      </c>
      <c r="BU217" s="82">
        <v>0</v>
      </c>
      <c r="BV217" s="8">
        <v>0</v>
      </c>
      <c r="BW217" s="8">
        <f t="shared" si="636"/>
        <v>0</v>
      </c>
      <c r="BX217" s="80" t="str">
        <f t="shared" si="637"/>
        <v/>
      </c>
      <c r="BY217" s="8"/>
      <c r="BZ217" s="24"/>
      <c r="CA217" s="7" t="str">
        <f>Kategorie!B218</f>
        <v>.</v>
      </c>
      <c r="CB217" s="82">
        <v>0</v>
      </c>
      <c r="CC217" s="8">
        <v>0</v>
      </c>
      <c r="CD217" s="8">
        <f t="shared" si="638"/>
        <v>0</v>
      </c>
      <c r="CE217" s="80" t="str">
        <f t="shared" si="639"/>
        <v/>
      </c>
      <c r="CF217" s="8"/>
    </row>
    <row r="218" spans="2:84" s="71" customFormat="1">
      <c r="B218" s="7" t="str">
        <f>Kategorie!B219</f>
        <v>.</v>
      </c>
      <c r="C218" s="79">
        <v>0</v>
      </c>
      <c r="D218" s="8">
        <v>0</v>
      </c>
      <c r="E218" s="8">
        <f t="shared" si="616"/>
        <v>0</v>
      </c>
      <c r="F218" s="80" t="str">
        <f t="shared" si="617"/>
        <v/>
      </c>
      <c r="G218" s="8"/>
      <c r="I218" s="124" t="str">
        <f>Kategorie!B219</f>
        <v>.</v>
      </c>
      <c r="J218" s="79">
        <v>0</v>
      </c>
      <c r="K218" s="8">
        <v>0</v>
      </c>
      <c r="L218" s="8">
        <f t="shared" si="618"/>
        <v>0</v>
      </c>
      <c r="M218" s="95" t="str">
        <f t="shared" si="619"/>
        <v/>
      </c>
      <c r="N218" s="8"/>
      <c r="P218" s="81" t="str">
        <f>Kategorie!B219</f>
        <v>.</v>
      </c>
      <c r="Q218" s="79">
        <v>0</v>
      </c>
      <c r="R218" s="8">
        <v>0</v>
      </c>
      <c r="S218" s="8">
        <f t="shared" si="620"/>
        <v>0</v>
      </c>
      <c r="T218" s="80" t="str">
        <f t="shared" si="621"/>
        <v/>
      </c>
      <c r="U218" s="8"/>
      <c r="V218" s="24"/>
      <c r="W218" s="7" t="str">
        <f>Kategorie!B219</f>
        <v>.</v>
      </c>
      <c r="X218" s="79">
        <v>0</v>
      </c>
      <c r="Y218" s="8">
        <v>0</v>
      </c>
      <c r="Z218" s="8">
        <f t="shared" si="622"/>
        <v>0</v>
      </c>
      <c r="AA218" s="80" t="str">
        <f t="shared" si="623"/>
        <v/>
      </c>
      <c r="AB218" s="8"/>
      <c r="AC218" s="24"/>
      <c r="AD218" s="81" t="str">
        <f>Kategorie!B219</f>
        <v>.</v>
      </c>
      <c r="AE218" s="79">
        <v>0</v>
      </c>
      <c r="AF218" s="8">
        <v>0</v>
      </c>
      <c r="AG218" s="8">
        <f t="shared" si="624"/>
        <v>0</v>
      </c>
      <c r="AH218" s="80" t="str">
        <f t="shared" si="625"/>
        <v/>
      </c>
      <c r="AI218" s="8"/>
      <c r="AK218" s="81" t="str">
        <f>Kategorie!B219</f>
        <v>.</v>
      </c>
      <c r="AL218" s="79">
        <v>0</v>
      </c>
      <c r="AM218" s="8">
        <v>0</v>
      </c>
      <c r="AN218" s="8">
        <f t="shared" si="626"/>
        <v>0</v>
      </c>
      <c r="AO218" s="80" t="str">
        <f t="shared" si="627"/>
        <v/>
      </c>
      <c r="AP218" s="8"/>
      <c r="AQ218" s="24"/>
      <c r="AR218" s="7" t="str">
        <f>Kategorie!B219</f>
        <v>.</v>
      </c>
      <c r="AS218" s="82">
        <v>0</v>
      </c>
      <c r="AT218" s="8">
        <v>0</v>
      </c>
      <c r="AU218" s="8">
        <f t="shared" si="628"/>
        <v>0</v>
      </c>
      <c r="AV218" s="80" t="str">
        <f t="shared" si="629"/>
        <v/>
      </c>
      <c r="AW218" s="8"/>
      <c r="AY218" s="81" t="str">
        <f>Kategorie!B219</f>
        <v>.</v>
      </c>
      <c r="AZ218" s="82">
        <v>0</v>
      </c>
      <c r="BA218" s="8">
        <v>0</v>
      </c>
      <c r="BB218" s="8">
        <f t="shared" si="630"/>
        <v>0</v>
      </c>
      <c r="BC218" s="80" t="str">
        <f t="shared" si="631"/>
        <v/>
      </c>
      <c r="BD218" s="8"/>
      <c r="BF218" s="81" t="str">
        <f>Kategorie!B219</f>
        <v>.</v>
      </c>
      <c r="BG218" s="82">
        <v>0</v>
      </c>
      <c r="BH218" s="8">
        <v>0</v>
      </c>
      <c r="BI218" s="8">
        <f t="shared" si="632"/>
        <v>0</v>
      </c>
      <c r="BJ218" s="80" t="str">
        <f t="shared" si="633"/>
        <v/>
      </c>
      <c r="BK218" s="8"/>
      <c r="BL218" s="24"/>
      <c r="BM218" s="7" t="str">
        <f>Kategorie!B219</f>
        <v>.</v>
      </c>
      <c r="BN218" s="82">
        <v>0</v>
      </c>
      <c r="BO218" s="8">
        <v>0</v>
      </c>
      <c r="BP218" s="8">
        <f t="shared" si="634"/>
        <v>0</v>
      </c>
      <c r="BQ218" s="80" t="str">
        <f t="shared" si="635"/>
        <v/>
      </c>
      <c r="BR218" s="8"/>
      <c r="BT218" s="14" t="str">
        <f>Kategorie!B219</f>
        <v>.</v>
      </c>
      <c r="BU218" s="82">
        <v>0</v>
      </c>
      <c r="BV218" s="8">
        <v>0</v>
      </c>
      <c r="BW218" s="8">
        <f t="shared" si="636"/>
        <v>0</v>
      </c>
      <c r="BX218" s="80" t="str">
        <f t="shared" si="637"/>
        <v/>
      </c>
      <c r="BY218" s="8"/>
      <c r="BZ218" s="24"/>
      <c r="CA218" s="7" t="str">
        <f>Kategorie!B219</f>
        <v>.</v>
      </c>
      <c r="CB218" s="82">
        <v>0</v>
      </c>
      <c r="CC218" s="8">
        <v>0</v>
      </c>
      <c r="CD218" s="8">
        <f t="shared" si="638"/>
        <v>0</v>
      </c>
      <c r="CE218" s="80" t="str">
        <f t="shared" si="639"/>
        <v/>
      </c>
      <c r="CF218" s="8"/>
    </row>
    <row r="219" spans="2:84" s="71" customFormat="1">
      <c r="B219" s="7" t="str">
        <f>Kategorie!B220</f>
        <v>.</v>
      </c>
      <c r="C219" s="79">
        <v>0</v>
      </c>
      <c r="D219" s="8">
        <v>0</v>
      </c>
      <c r="E219" s="8">
        <f t="shared" si="616"/>
        <v>0</v>
      </c>
      <c r="F219" s="83" t="str">
        <f t="shared" si="617"/>
        <v/>
      </c>
      <c r="G219" s="17"/>
      <c r="I219" s="124" t="str">
        <f>Kategorie!B220</f>
        <v>.</v>
      </c>
      <c r="J219" s="79">
        <v>0</v>
      </c>
      <c r="K219" s="8">
        <v>0</v>
      </c>
      <c r="L219" s="8">
        <f t="shared" si="618"/>
        <v>0</v>
      </c>
      <c r="M219" s="83" t="str">
        <f t="shared" si="619"/>
        <v/>
      </c>
      <c r="N219" s="17"/>
      <c r="P219" s="81" t="str">
        <f>Kategorie!B220</f>
        <v>.</v>
      </c>
      <c r="Q219" s="79">
        <v>0</v>
      </c>
      <c r="R219" s="8">
        <v>0</v>
      </c>
      <c r="S219" s="8">
        <f t="shared" si="620"/>
        <v>0</v>
      </c>
      <c r="T219" s="83" t="str">
        <f t="shared" si="621"/>
        <v/>
      </c>
      <c r="U219" s="17"/>
      <c r="V219" s="25"/>
      <c r="W219" s="7" t="str">
        <f>Kategorie!B220</f>
        <v>.</v>
      </c>
      <c r="X219" s="79">
        <v>0</v>
      </c>
      <c r="Y219" s="8">
        <v>0</v>
      </c>
      <c r="Z219" s="8">
        <f t="shared" si="622"/>
        <v>0</v>
      </c>
      <c r="AA219" s="83" t="str">
        <f t="shared" si="623"/>
        <v/>
      </c>
      <c r="AB219" s="17"/>
      <c r="AC219" s="25"/>
      <c r="AD219" s="81" t="str">
        <f>Kategorie!B220</f>
        <v>.</v>
      </c>
      <c r="AE219" s="79">
        <v>0</v>
      </c>
      <c r="AF219" s="8">
        <v>0</v>
      </c>
      <c r="AG219" s="8">
        <f t="shared" si="624"/>
        <v>0</v>
      </c>
      <c r="AH219" s="83" t="str">
        <f t="shared" si="625"/>
        <v/>
      </c>
      <c r="AI219" s="17"/>
      <c r="AK219" s="81" t="str">
        <f>Kategorie!B220</f>
        <v>.</v>
      </c>
      <c r="AL219" s="79">
        <v>0</v>
      </c>
      <c r="AM219" s="8">
        <v>0</v>
      </c>
      <c r="AN219" s="8">
        <f t="shared" si="626"/>
        <v>0</v>
      </c>
      <c r="AO219" s="83" t="str">
        <f t="shared" si="627"/>
        <v/>
      </c>
      <c r="AP219" s="17"/>
      <c r="AQ219" s="25"/>
      <c r="AR219" s="7" t="str">
        <f>Kategorie!B220</f>
        <v>.</v>
      </c>
      <c r="AS219" s="82">
        <v>0</v>
      </c>
      <c r="AT219" s="8">
        <v>0</v>
      </c>
      <c r="AU219" s="8">
        <f t="shared" si="628"/>
        <v>0</v>
      </c>
      <c r="AV219" s="83" t="str">
        <f t="shared" si="629"/>
        <v/>
      </c>
      <c r="AW219" s="17"/>
      <c r="AY219" s="81" t="str">
        <f>Kategorie!B220</f>
        <v>.</v>
      </c>
      <c r="AZ219" s="82">
        <v>0</v>
      </c>
      <c r="BA219" s="8">
        <v>0</v>
      </c>
      <c r="BB219" s="8">
        <f t="shared" si="630"/>
        <v>0</v>
      </c>
      <c r="BC219" s="83" t="str">
        <f t="shared" si="631"/>
        <v/>
      </c>
      <c r="BD219" s="17"/>
      <c r="BF219" s="81" t="str">
        <f>Kategorie!B220</f>
        <v>.</v>
      </c>
      <c r="BG219" s="82">
        <v>0</v>
      </c>
      <c r="BH219" s="8">
        <v>0</v>
      </c>
      <c r="BI219" s="8">
        <f t="shared" si="632"/>
        <v>0</v>
      </c>
      <c r="BJ219" s="83" t="str">
        <f t="shared" si="633"/>
        <v/>
      </c>
      <c r="BK219" s="17"/>
      <c r="BL219" s="25"/>
      <c r="BM219" s="7" t="str">
        <f>Kategorie!B220</f>
        <v>.</v>
      </c>
      <c r="BN219" s="82">
        <v>0</v>
      </c>
      <c r="BO219" s="8">
        <v>0</v>
      </c>
      <c r="BP219" s="8">
        <f t="shared" si="634"/>
        <v>0</v>
      </c>
      <c r="BQ219" s="83" t="str">
        <f t="shared" si="635"/>
        <v/>
      </c>
      <c r="BR219" s="17"/>
      <c r="BT219" s="14" t="str">
        <f>Kategorie!B220</f>
        <v>.</v>
      </c>
      <c r="BU219" s="82">
        <v>0</v>
      </c>
      <c r="BV219" s="8">
        <v>0</v>
      </c>
      <c r="BW219" s="8">
        <f t="shared" si="636"/>
        <v>0</v>
      </c>
      <c r="BX219" s="83" t="str">
        <f t="shared" si="637"/>
        <v/>
      </c>
      <c r="BY219" s="17"/>
      <c r="BZ219" s="25"/>
      <c r="CA219" s="7" t="str">
        <f>Kategorie!B220</f>
        <v>.</v>
      </c>
      <c r="CB219" s="82">
        <v>0</v>
      </c>
      <c r="CC219" s="8">
        <v>0</v>
      </c>
      <c r="CD219" s="8">
        <f t="shared" si="638"/>
        <v>0</v>
      </c>
      <c r="CE219" s="83" t="str">
        <f t="shared" si="639"/>
        <v/>
      </c>
      <c r="CF219" s="17"/>
    </row>
    <row r="220" spans="2:84" s="71" customFormat="1">
      <c r="B220" s="7" t="str">
        <f>Kategorie!B221</f>
        <v>.</v>
      </c>
      <c r="C220" s="79">
        <v>0</v>
      </c>
      <c r="D220" s="8">
        <v>0</v>
      </c>
      <c r="E220" s="8">
        <f t="shared" si="616"/>
        <v>0</v>
      </c>
      <c r="F220" s="83" t="str">
        <f t="shared" si="617"/>
        <v/>
      </c>
      <c r="G220" s="17"/>
      <c r="I220" s="124" t="str">
        <f>Kategorie!B221</f>
        <v>.</v>
      </c>
      <c r="J220" s="79">
        <v>0</v>
      </c>
      <c r="K220" s="8">
        <v>0</v>
      </c>
      <c r="L220" s="8">
        <f t="shared" si="618"/>
        <v>0</v>
      </c>
      <c r="M220" s="83" t="str">
        <f t="shared" si="619"/>
        <v/>
      </c>
      <c r="N220" s="17"/>
      <c r="P220" s="81" t="str">
        <f>Kategorie!B221</f>
        <v>.</v>
      </c>
      <c r="Q220" s="79">
        <v>0</v>
      </c>
      <c r="R220" s="8">
        <v>0</v>
      </c>
      <c r="S220" s="8">
        <f t="shared" si="620"/>
        <v>0</v>
      </c>
      <c r="T220" s="83" t="str">
        <f t="shared" si="621"/>
        <v/>
      </c>
      <c r="U220" s="17"/>
      <c r="V220" s="25"/>
      <c r="W220" s="7" t="str">
        <f>Kategorie!B221</f>
        <v>.</v>
      </c>
      <c r="X220" s="79">
        <v>0</v>
      </c>
      <c r="Y220" s="8">
        <v>0</v>
      </c>
      <c r="Z220" s="8">
        <f t="shared" si="622"/>
        <v>0</v>
      </c>
      <c r="AA220" s="83" t="str">
        <f t="shared" si="623"/>
        <v/>
      </c>
      <c r="AB220" s="17"/>
      <c r="AC220" s="25"/>
      <c r="AD220" s="81" t="str">
        <f>Kategorie!B221</f>
        <v>.</v>
      </c>
      <c r="AE220" s="79">
        <v>0</v>
      </c>
      <c r="AF220" s="8">
        <v>0</v>
      </c>
      <c r="AG220" s="8">
        <f t="shared" si="624"/>
        <v>0</v>
      </c>
      <c r="AH220" s="83" t="str">
        <f t="shared" si="625"/>
        <v/>
      </c>
      <c r="AI220" s="17"/>
      <c r="AK220" s="81" t="str">
        <f>Kategorie!B221</f>
        <v>.</v>
      </c>
      <c r="AL220" s="79">
        <v>0</v>
      </c>
      <c r="AM220" s="8">
        <v>0</v>
      </c>
      <c r="AN220" s="8">
        <f t="shared" si="626"/>
        <v>0</v>
      </c>
      <c r="AO220" s="83" t="str">
        <f t="shared" si="627"/>
        <v/>
      </c>
      <c r="AP220" s="17"/>
      <c r="AQ220" s="25"/>
      <c r="AR220" s="7" t="str">
        <f>Kategorie!B221</f>
        <v>.</v>
      </c>
      <c r="AS220" s="82">
        <v>0</v>
      </c>
      <c r="AT220" s="8">
        <v>0</v>
      </c>
      <c r="AU220" s="8">
        <f t="shared" si="628"/>
        <v>0</v>
      </c>
      <c r="AV220" s="83" t="str">
        <f t="shared" si="629"/>
        <v/>
      </c>
      <c r="AW220" s="17"/>
      <c r="AY220" s="81" t="str">
        <f>Kategorie!B221</f>
        <v>.</v>
      </c>
      <c r="AZ220" s="82">
        <v>0</v>
      </c>
      <c r="BA220" s="8">
        <v>0</v>
      </c>
      <c r="BB220" s="8">
        <f t="shared" si="630"/>
        <v>0</v>
      </c>
      <c r="BC220" s="83" t="str">
        <f t="shared" si="631"/>
        <v/>
      </c>
      <c r="BD220" s="17"/>
      <c r="BF220" s="81" t="str">
        <f>Kategorie!B221</f>
        <v>.</v>
      </c>
      <c r="BG220" s="82">
        <v>0</v>
      </c>
      <c r="BH220" s="8">
        <v>0</v>
      </c>
      <c r="BI220" s="8">
        <f t="shared" si="632"/>
        <v>0</v>
      </c>
      <c r="BJ220" s="83" t="str">
        <f t="shared" si="633"/>
        <v/>
      </c>
      <c r="BK220" s="17"/>
      <c r="BL220" s="25"/>
      <c r="BM220" s="7" t="str">
        <f>Kategorie!B221</f>
        <v>.</v>
      </c>
      <c r="BN220" s="82">
        <v>0</v>
      </c>
      <c r="BO220" s="8">
        <v>0</v>
      </c>
      <c r="BP220" s="8">
        <f t="shared" si="634"/>
        <v>0</v>
      </c>
      <c r="BQ220" s="83" t="str">
        <f t="shared" si="635"/>
        <v/>
      </c>
      <c r="BR220" s="17"/>
      <c r="BT220" s="14" t="str">
        <f>Kategorie!B221</f>
        <v>.</v>
      </c>
      <c r="BU220" s="82">
        <v>0</v>
      </c>
      <c r="BV220" s="8">
        <v>0</v>
      </c>
      <c r="BW220" s="8">
        <f t="shared" si="636"/>
        <v>0</v>
      </c>
      <c r="BX220" s="83" t="str">
        <f t="shared" si="637"/>
        <v/>
      </c>
      <c r="BY220" s="17"/>
      <c r="BZ220" s="25"/>
      <c r="CA220" s="7" t="str">
        <f>Kategorie!B221</f>
        <v>.</v>
      </c>
      <c r="CB220" s="82">
        <v>0</v>
      </c>
      <c r="CC220" s="8">
        <v>0</v>
      </c>
      <c r="CD220" s="8">
        <f t="shared" si="638"/>
        <v>0</v>
      </c>
      <c r="CE220" s="83" t="str">
        <f t="shared" si="639"/>
        <v/>
      </c>
      <c r="CF220" s="17"/>
    </row>
    <row r="221" spans="2:84" s="71" customFormat="1">
      <c r="B221" s="14"/>
      <c r="C221" s="14"/>
      <c r="D221" s="14"/>
      <c r="E221" s="14"/>
      <c r="F221" s="14"/>
      <c r="G221" s="14"/>
      <c r="I221" s="35"/>
      <c r="J221" s="14"/>
      <c r="K221" s="14"/>
      <c r="L221" s="14"/>
      <c r="M221" s="14"/>
      <c r="N221" s="14"/>
      <c r="P221" s="14"/>
      <c r="Q221" s="14"/>
      <c r="R221" s="14"/>
      <c r="S221" s="14"/>
      <c r="T221" s="14"/>
      <c r="U221" s="14"/>
      <c r="W221" s="14"/>
      <c r="X221" s="14"/>
      <c r="Y221" s="14"/>
      <c r="Z221" s="14"/>
      <c r="AA221" s="14"/>
      <c r="AB221" s="14"/>
      <c r="AD221" s="14"/>
      <c r="AE221" s="14"/>
      <c r="AF221" s="14"/>
      <c r="AG221" s="14"/>
      <c r="AH221" s="14"/>
      <c r="AI221" s="14"/>
      <c r="AK221" s="14"/>
      <c r="AL221" s="14"/>
      <c r="AM221" s="14"/>
      <c r="AN221" s="14"/>
      <c r="AO221" s="14"/>
      <c r="AP221" s="14"/>
      <c r="AR221" s="14"/>
      <c r="AS221" s="14"/>
      <c r="AT221" s="14"/>
      <c r="AU221" s="14"/>
      <c r="AV221" s="14"/>
      <c r="AW221" s="14"/>
      <c r="AY221" s="14"/>
      <c r="AZ221" s="14"/>
      <c r="BA221" s="14"/>
      <c r="BB221" s="14"/>
      <c r="BC221" s="14"/>
      <c r="BD221" s="14"/>
      <c r="BF221" s="14"/>
      <c r="BG221" s="14"/>
      <c r="BH221" s="14"/>
      <c r="BI221" s="14"/>
      <c r="BJ221" s="14"/>
      <c r="BK221" s="14"/>
      <c r="BM221" s="14"/>
      <c r="BN221" s="14"/>
      <c r="BO221" s="14"/>
      <c r="BP221" s="14"/>
      <c r="BQ221" s="14"/>
      <c r="BR221" s="14"/>
      <c r="BT221" s="14"/>
      <c r="BU221" s="14"/>
      <c r="BV221" s="14"/>
      <c r="BW221" s="14"/>
      <c r="BX221" s="14"/>
      <c r="BY221" s="14"/>
      <c r="CA221" s="14"/>
      <c r="CB221" s="14"/>
      <c r="CC221" s="14"/>
      <c r="CD221" s="14"/>
      <c r="CE221" s="14"/>
      <c r="CF221" s="14"/>
    </row>
    <row r="222" spans="2:84" s="71" customFormat="1" ht="30">
      <c r="B222" s="14"/>
      <c r="C222" s="37"/>
      <c r="D222" s="38" t="s">
        <v>8</v>
      </c>
      <c r="E222" s="37" t="s">
        <v>6</v>
      </c>
      <c r="F222" s="14"/>
      <c r="G222" s="14"/>
      <c r="I222" s="35"/>
      <c r="J222" s="37"/>
      <c r="K222" s="38" t="s">
        <v>8</v>
      </c>
      <c r="L222" s="37" t="s">
        <v>6</v>
      </c>
      <c r="M222" s="14"/>
      <c r="N222" s="14"/>
      <c r="P222" s="14"/>
      <c r="Q222" s="37"/>
      <c r="R222" s="38" t="s">
        <v>8</v>
      </c>
      <c r="S222" s="37" t="s">
        <v>6</v>
      </c>
      <c r="T222" s="14"/>
      <c r="U222" s="14"/>
      <c r="W222" s="14"/>
      <c r="X222" s="37"/>
      <c r="Y222" s="38" t="s">
        <v>8</v>
      </c>
      <c r="Z222" s="37" t="s">
        <v>6</v>
      </c>
      <c r="AA222" s="14"/>
      <c r="AB222" s="14"/>
      <c r="AD222" s="14"/>
      <c r="AE222" s="37"/>
      <c r="AF222" s="38" t="s">
        <v>8</v>
      </c>
      <c r="AG222" s="37" t="s">
        <v>6</v>
      </c>
      <c r="AH222" s="14"/>
      <c r="AI222" s="14"/>
      <c r="AK222" s="14"/>
      <c r="AL222" s="37"/>
      <c r="AM222" s="38" t="s">
        <v>8</v>
      </c>
      <c r="AN222" s="37" t="s">
        <v>6</v>
      </c>
      <c r="AO222" s="14"/>
      <c r="AP222" s="14"/>
      <c r="AR222" s="14"/>
      <c r="AS222" s="37"/>
      <c r="AT222" s="38" t="s">
        <v>8</v>
      </c>
      <c r="AU222" s="37" t="s">
        <v>6</v>
      </c>
      <c r="AV222" s="14"/>
      <c r="AW222" s="14"/>
      <c r="AY222" s="14"/>
      <c r="AZ222" s="37"/>
      <c r="BA222" s="38" t="s">
        <v>8</v>
      </c>
      <c r="BB222" s="37" t="s">
        <v>6</v>
      </c>
      <c r="BC222" s="14"/>
      <c r="BD222" s="14"/>
      <c r="BF222" s="14"/>
      <c r="BG222" s="37"/>
      <c r="BH222" s="38" t="s">
        <v>8</v>
      </c>
      <c r="BI222" s="37" t="s">
        <v>6</v>
      </c>
      <c r="BJ222" s="14"/>
      <c r="BK222" s="14"/>
      <c r="BM222" s="14"/>
      <c r="BN222" s="37"/>
      <c r="BO222" s="38" t="s">
        <v>8</v>
      </c>
      <c r="BP222" s="37" t="s">
        <v>6</v>
      </c>
      <c r="BQ222" s="14"/>
      <c r="BR222" s="14"/>
      <c r="BT222" s="14"/>
      <c r="BU222" s="37"/>
      <c r="BV222" s="38" t="s">
        <v>8</v>
      </c>
      <c r="BW222" s="37" t="s">
        <v>6</v>
      </c>
      <c r="BX222" s="14"/>
      <c r="BY222" s="14"/>
      <c r="CA222" s="14"/>
      <c r="CB222" s="37"/>
      <c r="CC222" s="38" t="s">
        <v>8</v>
      </c>
      <c r="CD222" s="37" t="s">
        <v>6</v>
      </c>
      <c r="CE222" s="14"/>
      <c r="CF222" s="14"/>
    </row>
    <row r="223" spans="2:84" s="71" customFormat="1" ht="15.75">
      <c r="B223" s="96" t="s">
        <v>3</v>
      </c>
      <c r="C223" s="97"/>
      <c r="D223" s="97">
        <f>D4</f>
        <v>0</v>
      </c>
      <c r="E223" s="98">
        <f>C223-D223</f>
        <v>0</v>
      </c>
      <c r="F223" s="14"/>
      <c r="G223" s="96" t="s">
        <v>5</v>
      </c>
      <c r="I223" s="99" t="s">
        <v>3</v>
      </c>
      <c r="J223" s="97"/>
      <c r="K223" s="97">
        <f>K4</f>
        <v>0</v>
      </c>
      <c r="L223" s="98">
        <f>J223-K223</f>
        <v>0</v>
      </c>
      <c r="M223" s="14"/>
      <c r="N223" s="96" t="s">
        <v>5</v>
      </c>
      <c r="P223" s="96" t="s">
        <v>3</v>
      </c>
      <c r="Q223" s="97"/>
      <c r="R223" s="97">
        <f>R4</f>
        <v>0</v>
      </c>
      <c r="S223" s="98">
        <f>Q223-R223</f>
        <v>0</v>
      </c>
      <c r="T223" s="14"/>
      <c r="U223" s="96" t="s">
        <v>5</v>
      </c>
      <c r="V223" s="100"/>
      <c r="W223" s="96" t="s">
        <v>3</v>
      </c>
      <c r="X223" s="97"/>
      <c r="Y223" s="97">
        <f>Y4</f>
        <v>0</v>
      </c>
      <c r="Z223" s="98">
        <f>X223-Y223</f>
        <v>0</v>
      </c>
      <c r="AA223" s="14"/>
      <c r="AB223" s="96" t="s">
        <v>5</v>
      </c>
      <c r="AC223" s="100"/>
      <c r="AD223" s="96" t="s">
        <v>3</v>
      </c>
      <c r="AE223" s="97"/>
      <c r="AF223" s="97">
        <f>AF4</f>
        <v>0</v>
      </c>
      <c r="AG223" s="98">
        <f>AE223-AF223</f>
        <v>0</v>
      </c>
      <c r="AH223" s="14"/>
      <c r="AI223" s="96" t="s">
        <v>5</v>
      </c>
      <c r="AK223" s="101" t="s">
        <v>3</v>
      </c>
      <c r="AL223" s="102"/>
      <c r="AM223" s="102">
        <f>AM4</f>
        <v>0</v>
      </c>
      <c r="AN223" s="103">
        <f>AL223-AM223</f>
        <v>0</v>
      </c>
      <c r="AO223" s="14"/>
      <c r="AP223" s="101" t="s">
        <v>5</v>
      </c>
      <c r="AQ223" s="100"/>
      <c r="AR223" s="101" t="s">
        <v>3</v>
      </c>
      <c r="AS223" s="102"/>
      <c r="AT223" s="102">
        <f>AT4</f>
        <v>0</v>
      </c>
      <c r="AU223" s="103">
        <f>AS223-AT223</f>
        <v>0</v>
      </c>
      <c r="AV223" s="14"/>
      <c r="AW223" s="101" t="s">
        <v>5</v>
      </c>
      <c r="AY223" s="96" t="s">
        <v>3</v>
      </c>
      <c r="AZ223" s="97"/>
      <c r="BA223" s="97">
        <f>BA4</f>
        <v>0</v>
      </c>
      <c r="BB223" s="98">
        <f>AZ223-BA223</f>
        <v>0</v>
      </c>
      <c r="BC223" s="14"/>
      <c r="BD223" s="96" t="s">
        <v>5</v>
      </c>
      <c r="BF223" s="96" t="s">
        <v>3</v>
      </c>
      <c r="BG223" s="97"/>
      <c r="BH223" s="97">
        <f>BH4</f>
        <v>0</v>
      </c>
      <c r="BI223" s="98">
        <f>BG223-BH223</f>
        <v>0</v>
      </c>
      <c r="BJ223" s="14"/>
      <c r="BK223" s="96" t="s">
        <v>5</v>
      </c>
      <c r="BL223" s="100"/>
      <c r="BM223" s="96" t="s">
        <v>3</v>
      </c>
      <c r="BN223" s="98"/>
      <c r="BO223" s="97">
        <f>BO4</f>
        <v>0</v>
      </c>
      <c r="BP223" s="98">
        <f>BN223-BO223</f>
        <v>0</v>
      </c>
      <c r="BQ223" s="14"/>
      <c r="BR223" s="96" t="s">
        <v>5</v>
      </c>
      <c r="BT223" s="96" t="s">
        <v>3</v>
      </c>
      <c r="BU223" s="97"/>
      <c r="BV223" s="97">
        <f>BV4</f>
        <v>0</v>
      </c>
      <c r="BW223" s="97">
        <f>BU223-BV223</f>
        <v>0</v>
      </c>
      <c r="BX223" s="14"/>
      <c r="BY223" s="96" t="s">
        <v>5</v>
      </c>
      <c r="BZ223" s="100"/>
      <c r="CA223" s="96" t="s">
        <v>3</v>
      </c>
      <c r="CB223" s="97"/>
      <c r="CC223" s="97">
        <f>CC4</f>
        <v>0</v>
      </c>
      <c r="CD223" s="97">
        <f>CB223-CC223</f>
        <v>0</v>
      </c>
      <c r="CE223" s="14"/>
      <c r="CF223" s="96" t="s">
        <v>5</v>
      </c>
    </row>
    <row r="224" spans="2:84" s="71" customFormat="1" hidden="1">
      <c r="B224" s="14"/>
      <c r="C224" s="14"/>
      <c r="D224" s="14"/>
      <c r="E224" s="14"/>
      <c r="F224" s="14"/>
      <c r="G224" s="14"/>
      <c r="I224" s="35"/>
      <c r="J224" s="14"/>
      <c r="K224" s="14"/>
      <c r="L224" s="14"/>
      <c r="M224" s="14"/>
      <c r="N224" s="14"/>
      <c r="P224" s="14"/>
      <c r="Q224" s="14"/>
      <c r="R224" s="14"/>
      <c r="S224" s="14"/>
      <c r="T224" s="14"/>
      <c r="U224" s="14"/>
      <c r="W224" s="14"/>
      <c r="X224" s="14"/>
      <c r="Y224" s="14"/>
      <c r="Z224" s="14"/>
      <c r="AA224" s="14"/>
      <c r="AB224" s="14"/>
      <c r="AD224" s="14"/>
      <c r="AE224" s="14"/>
      <c r="AF224" s="14"/>
      <c r="AG224" s="14"/>
      <c r="AH224" s="14"/>
      <c r="AI224" s="14"/>
      <c r="AK224" s="14"/>
      <c r="AL224" s="14"/>
      <c r="AM224" s="14"/>
      <c r="AN224" s="14"/>
      <c r="AO224" s="14"/>
      <c r="AP224" s="14"/>
      <c r="AR224" s="14"/>
      <c r="AS224" s="14"/>
      <c r="AT224" s="14"/>
      <c r="AU224" s="14"/>
      <c r="AV224" s="14"/>
      <c r="AW224" s="14"/>
      <c r="AY224" s="14"/>
      <c r="AZ224" s="14"/>
      <c r="BA224" s="14"/>
      <c r="BB224" s="14"/>
      <c r="BC224" s="14"/>
      <c r="BD224" s="14"/>
      <c r="BF224" s="14"/>
      <c r="BG224" s="14"/>
      <c r="BH224" s="14"/>
      <c r="BI224" s="14"/>
      <c r="BJ224" s="14"/>
      <c r="BK224" s="14"/>
      <c r="BM224" s="14"/>
      <c r="BN224" s="14"/>
      <c r="BO224" s="14"/>
      <c r="BP224" s="14"/>
      <c r="BQ224" s="14"/>
      <c r="BR224" s="14"/>
      <c r="BT224" s="14"/>
      <c r="BU224" s="14"/>
      <c r="BV224" s="14"/>
      <c r="BW224" s="14"/>
      <c r="BX224" s="14"/>
      <c r="BY224" s="14"/>
      <c r="CA224" s="14"/>
      <c r="CB224" s="14"/>
      <c r="CC224" s="14"/>
      <c r="CD224" s="14"/>
      <c r="CE224" s="14"/>
      <c r="CF224" s="14"/>
    </row>
    <row r="225" spans="85:172" hidden="1"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</row>
    <row r="226" spans="85:172" hidden="1"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</row>
    <row r="227" spans="85:172" hidden="1"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</row>
    <row r="228" spans="85:172" ht="39" hidden="1" customHeight="1"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</row>
    <row r="229" spans="85:172" hidden="1"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</row>
    <row r="230" spans="85:172" hidden="1"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</row>
    <row r="231" spans="85:172" hidden="1"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</row>
    <row r="232" spans="85:172" hidden="1"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</row>
    <row r="233" spans="85:172" hidden="1"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</row>
    <row r="234" spans="85:172" hidden="1"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</row>
    <row r="235" spans="85:172" hidden="1"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</row>
    <row r="236" spans="85:172" hidden="1"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</row>
    <row r="237" spans="85:172" hidden="1"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</row>
    <row r="238" spans="85:172" hidden="1"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</row>
    <row r="239" spans="85:172" hidden="1"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</row>
    <row r="240" spans="85:172" hidden="1"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</row>
    <row r="241" spans="85:172" hidden="1"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</row>
    <row r="242" spans="85:172" hidden="1"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</row>
    <row r="243" spans="85:172" hidden="1"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</row>
    <row r="244" spans="85:172" hidden="1"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</row>
    <row r="245" spans="85:172" hidden="1"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</row>
    <row r="246" spans="85:172" hidden="1"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</row>
    <row r="247" spans="85:172" hidden="1"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</row>
    <row r="248" spans="85:172" hidden="1"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</row>
    <row r="249" spans="85:172" hidden="1"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</row>
    <row r="250" spans="85:172" hidden="1"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</row>
    <row r="251" spans="85:172" hidden="1"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</row>
    <row r="252" spans="85:172" hidden="1"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</row>
    <row r="253" spans="85:172" hidden="1"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</row>
    <row r="254" spans="85:172" hidden="1"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</row>
    <row r="255" spans="85:172" hidden="1"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</row>
    <row r="256" spans="85:172" hidden="1"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</row>
    <row r="257" spans="85:172" hidden="1"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</row>
    <row r="258" spans="85:172" hidden="1"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</row>
    <row r="259" spans="85:172" hidden="1"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</row>
    <row r="260" spans="85:172" hidden="1"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</row>
    <row r="261" spans="85:172" hidden="1"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</row>
    <row r="262" spans="85:172" hidden="1"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</row>
    <row r="263" spans="85:172" hidden="1"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</row>
    <row r="264" spans="85:172" hidden="1"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</row>
    <row r="265" spans="85:172" hidden="1"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</row>
    <row r="266" spans="85:172" hidden="1"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</row>
    <row r="267" spans="85:172" hidden="1"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</row>
    <row r="268" spans="85:172" hidden="1"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</row>
    <row r="269" spans="85:172" hidden="1"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</row>
    <row r="270" spans="85:172" hidden="1"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</row>
    <row r="271" spans="85:172" hidden="1"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</row>
    <row r="272" spans="85:172" hidden="1"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</row>
    <row r="273" spans="85:172" hidden="1"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</row>
    <row r="274" spans="85:172" hidden="1"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</row>
    <row r="275" spans="85:172" hidden="1"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</row>
    <row r="276" spans="85:172" hidden="1"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1"/>
      <c r="ES276" s="71"/>
      <c r="ET276" s="71"/>
      <c r="EU276" s="71"/>
      <c r="EV276" s="71"/>
      <c r="EW276" s="71"/>
      <c r="EX276" s="71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/>
      <c r="FK276" s="71"/>
      <c r="FL276" s="71"/>
      <c r="FM276" s="71"/>
      <c r="FN276" s="71"/>
      <c r="FO276" s="71"/>
      <c r="FP276" s="71"/>
    </row>
    <row r="277" spans="85:172" hidden="1"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</row>
    <row r="278" spans="85:172" hidden="1"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1"/>
      <c r="ES278" s="71"/>
      <c r="ET278" s="71"/>
      <c r="EU278" s="71"/>
      <c r="EV278" s="71"/>
      <c r="EW278" s="71"/>
      <c r="EX278" s="71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  <c r="FN278" s="71"/>
      <c r="FO278" s="71"/>
      <c r="FP278" s="71"/>
    </row>
    <row r="279" spans="85:172" hidden="1"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</row>
    <row r="280" spans="85:172" hidden="1"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  <c r="FN280" s="71"/>
      <c r="FO280" s="71"/>
      <c r="FP280" s="71"/>
    </row>
    <row r="281" spans="85:172" hidden="1"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</row>
    <row r="282" spans="85:172" hidden="1"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</row>
    <row r="283" spans="85:172" hidden="1"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</row>
    <row r="284" spans="85:172" hidden="1"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</row>
    <row r="285" spans="85:172" hidden="1"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</row>
    <row r="286" spans="85:172" hidden="1"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</row>
    <row r="287" spans="85:172" hidden="1"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  <c r="FN287" s="71"/>
      <c r="FO287" s="71"/>
      <c r="FP287" s="71"/>
    </row>
    <row r="288" spans="85:172" hidden="1"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</row>
    <row r="289" spans="85:172" hidden="1"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</row>
    <row r="290" spans="85:172" hidden="1"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</row>
    <row r="291" spans="85:172" hidden="1"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</row>
    <row r="292" spans="85:172" hidden="1"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  <c r="FN292" s="71"/>
      <c r="FO292" s="71"/>
      <c r="FP292" s="71"/>
    </row>
    <row r="293" spans="85:172" hidden="1"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</row>
    <row r="294" spans="85:172" hidden="1"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</row>
    <row r="295" spans="85:172" hidden="1"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</row>
    <row r="296" spans="85:172" hidden="1"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</row>
    <row r="297" spans="85:172" hidden="1"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</row>
    <row r="298" spans="85:172" hidden="1"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</row>
    <row r="299" spans="85:172" hidden="1"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1"/>
      <c r="ES299" s="71"/>
      <c r="ET299" s="71"/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  <c r="FN299" s="71"/>
      <c r="FO299" s="71"/>
      <c r="FP299" s="71"/>
    </row>
    <row r="300" spans="85:172" hidden="1"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  <c r="FN300" s="71"/>
      <c r="FO300" s="71"/>
      <c r="FP300" s="71"/>
    </row>
    <row r="301" spans="85:172" hidden="1"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</row>
    <row r="302" spans="85:172" hidden="1"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</row>
    <row r="303" spans="85:172" hidden="1"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</row>
    <row r="304" spans="85:172" hidden="1"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1"/>
      <c r="ES304" s="71"/>
      <c r="ET304" s="71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  <c r="FN304" s="71"/>
      <c r="FO304" s="71"/>
      <c r="FP304" s="71"/>
    </row>
    <row r="305" spans="85:172" hidden="1"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1"/>
      <c r="ES305" s="71"/>
      <c r="ET305" s="71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/>
      <c r="FK305" s="71"/>
      <c r="FL305" s="71"/>
      <c r="FM305" s="71"/>
      <c r="FN305" s="71"/>
      <c r="FO305" s="71"/>
      <c r="FP305" s="71"/>
    </row>
    <row r="306" spans="85:172" hidden="1"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1"/>
      <c r="ES306" s="71"/>
      <c r="ET306" s="71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1"/>
      <c r="FK306" s="71"/>
      <c r="FL306" s="71"/>
      <c r="FM306" s="71"/>
      <c r="FN306" s="71"/>
      <c r="FO306" s="71"/>
      <c r="FP306" s="71"/>
    </row>
    <row r="307" spans="85:172" hidden="1"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  <c r="FN307" s="71"/>
      <c r="FO307" s="71"/>
      <c r="FP307" s="71"/>
    </row>
    <row r="308" spans="85:172" hidden="1"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</row>
    <row r="309" spans="85:172" hidden="1"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</row>
  </sheetData>
  <phoneticPr fontId="11" type="noConversion"/>
  <conditionalFormatting sqref="D18 D6 D30 D42 D54 D66 D78 D90 D102 D114 D126 D138 D150 D162 D174 D186 D198 D210">
    <cfRule type="dataBar" priority="57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{424DA897-3332-274F-8B01-1A6E4254AFD3}</x14:id>
        </ext>
      </extLst>
    </cfRule>
  </conditionalFormatting>
  <conditionalFormatting sqref="K18 K6 K30 K42 K54 K66 K78 K90 K102 K114 K126 K138 K150 K162 K174 K186 K198 K210">
    <cfRule type="dataBar" priority="11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{7F5B32E9-96D2-41CD-A617-66159D78362B}</x14:id>
        </ext>
      </extLst>
    </cfRule>
  </conditionalFormatting>
  <conditionalFormatting sqref="R6 R18 R30 R42 R54 R66 R78 R90 R102 R114 R126 R138 R150 R162 R174 R186 R198 R210">
    <cfRule type="dataBar" priority="10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{238FCEFE-BD7A-42E8-9C55-324D22BB208D}</x14:id>
        </ext>
      </extLst>
    </cfRule>
  </conditionalFormatting>
  <conditionalFormatting sqref="Y6 Y18 Y30 Y42 Y54 Y66 Y78 Y90 Y102 Y114 Y126 Y138 Y150 Y162 Y174 Y186 Y198 Y210">
    <cfRule type="dataBar" priority="9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{5968BF77-4E08-44B0-9E7B-DF11F67D919F}</x14:id>
        </ext>
      </extLst>
    </cfRule>
  </conditionalFormatting>
  <conditionalFormatting sqref="AT18 AT6 AT30 AT42 AT54 AT66 AT78 AT90 AT102 AT114 AT126 AT138 AT150 AT162 AT174 AT186 AT198 AT210">
    <cfRule type="dataBar" priority="6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{97EC222B-B057-40F2-9383-2D8425BE3953}</x14:id>
        </ext>
      </extLst>
    </cfRule>
  </conditionalFormatting>
  <conditionalFormatting sqref="AF18 AF6 AF30 AF42 AF54 AF66 AF78 AF90 AF102 AF114 AF126 AF138 AF150 AF162 AF174 AF186 AF198 AF210">
    <cfRule type="dataBar" priority="8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{8631DAEC-BD50-4379-A366-B74245225D0C}</x14:id>
        </ext>
      </extLst>
    </cfRule>
  </conditionalFormatting>
  <conditionalFormatting sqref="AM6">
    <cfRule type="dataBar" priority="7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{34357080-3B5D-49E8-9254-F872C255986A}</x14:id>
        </ext>
      </extLst>
    </cfRule>
  </conditionalFormatting>
  <conditionalFormatting sqref="BO18 BO6 BO30 BO42 BO54 BO66 BO78 BO90 BO102 BO114 BO126 BO138 BO150 BO162 BO174 BO186 BO198 BO210">
    <cfRule type="dataBar" priority="3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{C566F89C-69AF-4A86-AF71-43D4843D36B1}</x14:id>
        </ext>
      </extLst>
    </cfRule>
  </conditionalFormatting>
  <conditionalFormatting sqref="BA6 BA18 BA30 BA42 BA54 BA66 BA78 BA90 BA102 BA114 BA126 BA138 BA150 BA162 BA174 BA186 BA198 BA210">
    <cfRule type="dataBar" priority="5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{55F20BCA-24E4-4C55-A332-6A2439671E51}</x14:id>
        </ext>
      </extLst>
    </cfRule>
  </conditionalFormatting>
  <conditionalFormatting sqref="BH18 BH6 BH30 BH42 BH54 BH66 BH78 BH90 BH102 BH114 BH126 BH138 BH150 BH162 BH174 BH186 BH198 BH210">
    <cfRule type="dataBar" priority="4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{F6FFE589-CBA6-4D65-B21E-02C4A17876FE}</x14:id>
        </ext>
      </extLst>
    </cfRule>
  </conditionalFormatting>
  <conditionalFormatting sqref="CC18 CC6 CC30 CC42 CC54 CC66 CC78 CC90 CC102 CC114 CC126 CC138 CC150 CC162 CC174 CC186 CC198 CC210">
    <cfRule type="dataBar" priority="1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{60630B4D-A0DA-49F2-9227-AEA57051CC02}</x14:id>
        </ext>
      </extLst>
    </cfRule>
  </conditionalFormatting>
  <conditionalFormatting sqref="BV18 BV6 BV30 BV42 BV54 BV66 BV78 BV90 BV102 BV114 BV126 BV138 BV150 BV162 BV174 BV186 BV198 BV210">
    <cfRule type="dataBar" priority="2">
      <dataBar>
        <cfvo type="num" val="0"/>
        <cfvo type="formula" val="$C$6"/>
        <color rgb="FF92D050"/>
      </dataBar>
      <extLst>
        <ext xmlns:x14="http://schemas.microsoft.com/office/spreadsheetml/2009/9/main" uri="{B025F937-C7B1-47D3-B67F-A62EFF666E3E}">
          <x14:id>{0CC15340-0B5B-4DC3-BFF3-A108B90AD9EA}</x14:id>
        </ext>
      </extLst>
    </cfRule>
  </conditionalFormatting>
  <pageMargins left="0.7" right="0.7" top="0.75" bottom="0.75" header="0.3" footer="0.3"/>
  <pageSetup paperSize="9" orientation="portrait" horizontalDpi="75" verticalDpi="75" r:id="rId1"/>
  <ignoredErrors>
    <ignoredError sqref="I7:I16" calculatedColumn="1"/>
  </ignoredErrors>
  <tableParts count="2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  <tablePart r:id="rId153"/>
    <tablePart r:id="rId154"/>
    <tablePart r:id="rId155"/>
    <tablePart r:id="rId156"/>
    <tablePart r:id="rId157"/>
    <tablePart r:id="rId158"/>
    <tablePart r:id="rId159"/>
    <tablePart r:id="rId160"/>
    <tablePart r:id="rId161"/>
    <tablePart r:id="rId162"/>
    <tablePart r:id="rId163"/>
    <tablePart r:id="rId164"/>
    <tablePart r:id="rId165"/>
    <tablePart r:id="rId166"/>
    <tablePart r:id="rId167"/>
    <tablePart r:id="rId168"/>
    <tablePart r:id="rId169"/>
    <tablePart r:id="rId170"/>
    <tablePart r:id="rId171"/>
    <tablePart r:id="rId172"/>
    <tablePart r:id="rId173"/>
    <tablePart r:id="rId174"/>
    <tablePart r:id="rId175"/>
    <tablePart r:id="rId176"/>
    <tablePart r:id="rId177"/>
    <tablePart r:id="rId178"/>
    <tablePart r:id="rId179"/>
    <tablePart r:id="rId180"/>
    <tablePart r:id="rId181"/>
    <tablePart r:id="rId182"/>
    <tablePart r:id="rId183"/>
    <tablePart r:id="rId184"/>
    <tablePart r:id="rId185"/>
    <tablePart r:id="rId186"/>
    <tablePart r:id="rId187"/>
    <tablePart r:id="rId188"/>
    <tablePart r:id="rId189"/>
    <tablePart r:id="rId190"/>
    <tablePart r:id="rId191"/>
    <tablePart r:id="rId192"/>
    <tablePart r:id="rId193"/>
    <tablePart r:id="rId194"/>
    <tablePart r:id="rId195"/>
    <tablePart r:id="rId196"/>
    <tablePart r:id="rId197"/>
    <tablePart r:id="rId198"/>
    <tablePart r:id="rId199"/>
    <tablePart r:id="rId200"/>
    <tablePart r:id="rId201"/>
    <tablePart r:id="rId202"/>
    <tablePart r:id="rId203"/>
    <tablePart r:id="rId204"/>
    <tablePart r:id="rId205"/>
    <tablePart r:id="rId206"/>
    <tablePart r:id="rId207"/>
    <tablePart r:id="rId208"/>
    <tablePart r:id="rId209"/>
    <tablePart r:id="rId210"/>
    <tablePart r:id="rId211"/>
    <tablePart r:id="rId212"/>
    <tablePart r:id="rId213"/>
    <tablePart r:id="rId214"/>
    <tablePart r:id="rId215"/>
    <tablePart r:id="rId216"/>
    <tablePart r:id="rId21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4DA897-3332-274F-8B01-1A6E4254AFD3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D18 D6 D30 D42 D54 D66 D78 D90 D102 D114 D126 D138 D150 D162 D174 D186 D198 D210</xm:sqref>
        </x14:conditionalFormatting>
        <x14:conditionalFormatting xmlns:xm="http://schemas.microsoft.com/office/excel/2006/main">
          <x14:cfRule type="dataBar" id="{7F5B32E9-96D2-41CD-A617-66159D78362B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K18 K6 K30 K42 K54 K66 K78 K90 K102 K114 K126 K138 K150 K162 K174 K186 K198 K210</xm:sqref>
        </x14:conditionalFormatting>
        <x14:conditionalFormatting xmlns:xm="http://schemas.microsoft.com/office/excel/2006/main">
          <x14:cfRule type="dataBar" id="{238FCEFE-BD7A-42E8-9C55-324D22BB208D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R6 R18 R30 R42 R54 R66 R78 R90 R102 R114 R126 R138 R150 R162 R174 R186 R198 R210</xm:sqref>
        </x14:conditionalFormatting>
        <x14:conditionalFormatting xmlns:xm="http://schemas.microsoft.com/office/excel/2006/main">
          <x14:cfRule type="dataBar" id="{5968BF77-4E08-44B0-9E7B-DF11F67D919F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Y6 Y18 Y30 Y42 Y54 Y66 Y78 Y90 Y102 Y114 Y126 Y138 Y150 Y162 Y174 Y186 Y198 Y210</xm:sqref>
        </x14:conditionalFormatting>
        <x14:conditionalFormatting xmlns:xm="http://schemas.microsoft.com/office/excel/2006/main">
          <x14:cfRule type="dataBar" id="{97EC222B-B057-40F2-9383-2D8425BE3953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AT18 AT6 AT30 AT42 AT54 AT66 AT78 AT90 AT102 AT114 AT126 AT138 AT150 AT162 AT174 AT186 AT198 AT210</xm:sqref>
        </x14:conditionalFormatting>
        <x14:conditionalFormatting xmlns:xm="http://schemas.microsoft.com/office/excel/2006/main">
          <x14:cfRule type="dataBar" id="{8631DAEC-BD50-4379-A366-B74245225D0C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AF18 AF6 AF30 AF42 AF54 AF66 AF78 AF90 AF102 AF114 AF126 AF138 AF150 AF162 AF174 AF186 AF198 AF210</xm:sqref>
        </x14:conditionalFormatting>
        <x14:conditionalFormatting xmlns:xm="http://schemas.microsoft.com/office/excel/2006/main">
          <x14:cfRule type="dataBar" id="{34357080-3B5D-49E8-9254-F872C255986A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AM6</xm:sqref>
        </x14:conditionalFormatting>
        <x14:conditionalFormatting xmlns:xm="http://schemas.microsoft.com/office/excel/2006/main">
          <x14:cfRule type="dataBar" id="{C566F89C-69AF-4A86-AF71-43D4843D36B1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BO18 BO6 BO30 BO42 BO54 BO66 BO78 BO90 BO102 BO114 BO126 BO138 BO150 BO162 BO174 BO186 BO198 BO210</xm:sqref>
        </x14:conditionalFormatting>
        <x14:conditionalFormatting xmlns:xm="http://schemas.microsoft.com/office/excel/2006/main">
          <x14:cfRule type="dataBar" id="{55F20BCA-24E4-4C55-A332-6A2439671E51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BA6 BA18 BA30 BA42 BA54 BA66 BA78 BA90 BA102 BA114 BA126 BA138 BA150 BA162 BA174 BA186 BA198 BA210</xm:sqref>
        </x14:conditionalFormatting>
        <x14:conditionalFormatting xmlns:xm="http://schemas.microsoft.com/office/excel/2006/main">
          <x14:cfRule type="dataBar" id="{F6FFE589-CBA6-4D65-B21E-02C4A17876FE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BH18 BH6 BH30 BH42 BH54 BH66 BH78 BH90 BH102 BH114 BH126 BH138 BH150 BH162 BH174 BH186 BH198 BH210</xm:sqref>
        </x14:conditionalFormatting>
        <x14:conditionalFormatting xmlns:xm="http://schemas.microsoft.com/office/excel/2006/main">
          <x14:cfRule type="dataBar" id="{60630B4D-A0DA-49F2-9227-AEA57051CC02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CC18 CC6 CC30 CC42 CC54 CC66 CC78 CC90 CC102 CC114 CC126 CC138 CC150 CC162 CC174 CC186 CC198 CC210</xm:sqref>
        </x14:conditionalFormatting>
        <x14:conditionalFormatting xmlns:xm="http://schemas.microsoft.com/office/excel/2006/main">
          <x14:cfRule type="dataBar" id="{0CC15340-0B5B-4DC3-BFF3-A108B90AD9EA}">
            <x14:dataBar minLength="0" maxLength="100" gradient="0">
              <x14:cfvo type="num">
                <xm:f>0</xm:f>
              </x14:cfvo>
              <x14:cfvo type="formula">
                <xm:f>$C$6</xm:f>
              </x14:cfvo>
              <x14:negativeFillColor rgb="FFFF0000"/>
              <x14:axisColor rgb="FF000000"/>
            </x14:dataBar>
          </x14:cfRule>
          <xm:sqref>BV18 BV6 BV30 BV42 BV54 BV66 BV78 BV90 BV102 BV114 BV126 BV138 BV150 BV162 BV174 BV186 BV198 BV210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Kategorie</vt:lpstr>
      <vt:lpstr>Rok</vt:lpstr>
      <vt:lpstr>Miesiace</vt:lpstr>
    </vt:vector>
  </TitlesOfParts>
  <Company>http://jakoszczedzacpieniadze.pl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Norbert Nentwich</cp:lastModifiedBy>
  <dcterms:created xsi:type="dcterms:W3CDTF">2015-03-09T10:18:31Z</dcterms:created>
  <dcterms:modified xsi:type="dcterms:W3CDTF">2020-08-13T10:24:10Z</dcterms:modified>
</cp:coreProperties>
</file>